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" yWindow="-135" windowWidth="9990" windowHeight="8130" tabRatio="975"/>
  </bookViews>
  <sheets>
    <sheet name="Anal de Ing" sheetId="4" r:id="rId1"/>
    <sheet name="Clasific Admtva" sheetId="2" r:id="rId2"/>
    <sheet name="Clasific Económica" sheetId="3" r:id="rId3"/>
    <sheet name="Clasific por Obj del Gto" sheetId="20" r:id="rId4"/>
    <sheet name="Clasific Funcional" sheetId="21" r:id="rId5"/>
    <sheet name="Gtos por Cat  Programatica" sheetId="14" r:id="rId6"/>
    <sheet name="ENDEUD NETO" sheetId="16" r:id="rId7"/>
    <sheet name="INT DE LA DEUDA" sheetId="15" r:id="rId8"/>
  </sheets>
  <definedNames>
    <definedName name="_xlnm.Print_Area" localSheetId="6">'ENDEUD NETO'!$A$1:$E$22</definedName>
    <definedName name="_xlnm.Print_Area" localSheetId="5">'Gtos por Cat  Programatica'!$A$1:$J$42</definedName>
    <definedName name="_xlnm.Print_Area" localSheetId="7">'INT DE LA DEUDA'!$A$1:$C$23</definedName>
    <definedName name="_xlnm.Print_Titles" localSheetId="4">'Clasific Funcional'!$2:$10</definedName>
    <definedName name="_xlnm.Print_Titles" localSheetId="3">'Clasific por Obj del Gto'!$1:$11</definedName>
    <definedName name="_xlnm.Print_Titles" localSheetId="5">'Gtos por Cat  Programatica'!$2:$8</definedName>
  </definedNames>
  <calcPr calcId="124519"/>
</workbook>
</file>

<file path=xl/calcChain.xml><?xml version="1.0" encoding="utf-8"?>
<calcChain xmlns="http://schemas.openxmlformats.org/spreadsheetml/2006/main">
  <c r="F22" i="4"/>
  <c r="C22"/>
  <c r="E22" s="1"/>
  <c r="G47"/>
  <c r="F47"/>
  <c r="G22"/>
  <c r="I24" i="14" l="1"/>
  <c r="H24"/>
  <c r="F24"/>
  <c r="D46" i="4"/>
  <c r="C47"/>
  <c r="D20"/>
  <c r="D30" i="20"/>
  <c r="H30" l="1"/>
  <c r="H20"/>
  <c r="H12"/>
  <c r="H84" l="1"/>
  <c r="H47" i="4"/>
  <c r="E47"/>
  <c r="I83" i="20"/>
  <c r="I82"/>
  <c r="I81"/>
  <c r="I80"/>
  <c r="I79"/>
  <c r="I78"/>
  <c r="I77"/>
  <c r="I75"/>
  <c r="I74"/>
  <c r="I73"/>
  <c r="I71"/>
  <c r="I70"/>
  <c r="I69"/>
  <c r="I68"/>
  <c r="I67"/>
  <c r="I66"/>
  <c r="I65"/>
  <c r="I63"/>
  <c r="I62"/>
  <c r="I61"/>
  <c r="F59"/>
  <c r="I59" s="1"/>
  <c r="F58"/>
  <c r="I58" s="1"/>
  <c r="F57"/>
  <c r="I57" s="1"/>
  <c r="F56"/>
  <c r="I56" s="1"/>
  <c r="F55"/>
  <c r="I55" s="1"/>
  <c r="F54"/>
  <c r="F53"/>
  <c r="I53" s="1"/>
  <c r="F52"/>
  <c r="I52" s="1"/>
  <c r="F51"/>
  <c r="I51" s="1"/>
  <c r="G50"/>
  <c r="D50"/>
  <c r="I49"/>
  <c r="I48"/>
  <c r="I47"/>
  <c r="I46"/>
  <c r="I45"/>
  <c r="I44"/>
  <c r="I43"/>
  <c r="I42"/>
  <c r="I41"/>
  <c r="F39"/>
  <c r="I39" s="1"/>
  <c r="F38"/>
  <c r="I38" s="1"/>
  <c r="F37"/>
  <c r="I37" s="1"/>
  <c r="F36"/>
  <c r="I36" s="1"/>
  <c r="F35"/>
  <c r="I35" s="1"/>
  <c r="F34"/>
  <c r="I34" s="1"/>
  <c r="F33"/>
  <c r="I33" s="1"/>
  <c r="F32"/>
  <c r="I32" s="1"/>
  <c r="F31"/>
  <c r="G30"/>
  <c r="F29"/>
  <c r="I29" s="1"/>
  <c r="F28"/>
  <c r="I28" s="1"/>
  <c r="F27"/>
  <c r="I27" s="1"/>
  <c r="F26"/>
  <c r="I26" s="1"/>
  <c r="F25"/>
  <c r="I25" s="1"/>
  <c r="F24"/>
  <c r="I24" s="1"/>
  <c r="F23"/>
  <c r="I23" s="1"/>
  <c r="F22"/>
  <c r="I22" s="1"/>
  <c r="F21"/>
  <c r="I21" s="1"/>
  <c r="G20"/>
  <c r="D20"/>
  <c r="F19"/>
  <c r="I19" s="1"/>
  <c r="F18"/>
  <c r="I18" s="1"/>
  <c r="F15"/>
  <c r="I15" s="1"/>
  <c r="G12"/>
  <c r="E12"/>
  <c r="I40" l="1"/>
  <c r="G84"/>
  <c r="F17"/>
  <c r="I17" s="1"/>
  <c r="F16"/>
  <c r="I16" s="1"/>
  <c r="D12"/>
  <c r="F14"/>
  <c r="I14" s="1"/>
  <c r="F13"/>
  <c r="I13" s="1"/>
  <c r="I20"/>
  <c r="F30"/>
  <c r="I31"/>
  <c r="I30" s="1"/>
  <c r="I54"/>
  <c r="I50" s="1"/>
  <c r="F50"/>
  <c r="F20"/>
  <c r="E30"/>
  <c r="E50"/>
  <c r="E20"/>
  <c r="D84" l="1"/>
  <c r="E84"/>
  <c r="I12"/>
  <c r="I84" s="1"/>
  <c r="F12"/>
  <c r="F84" s="1"/>
  <c r="E46" i="4" l="1"/>
  <c r="G46" l="1"/>
  <c r="H46" s="1"/>
  <c r="F46"/>
  <c r="I46" i="21" l="1"/>
  <c r="I45" s="1"/>
  <c r="I44" s="1"/>
  <c r="I43" s="1"/>
  <c r="H46"/>
  <c r="H45" s="1"/>
  <c r="H44" s="1"/>
  <c r="H43" s="1"/>
  <c r="G46"/>
  <c r="F46"/>
  <c r="F45" s="1"/>
  <c r="F44" s="1"/>
  <c r="F43" s="1"/>
  <c r="E46"/>
  <c r="E45" s="1"/>
  <c r="E44" s="1"/>
  <c r="E43" s="1"/>
  <c r="D46"/>
  <c r="D45" s="1"/>
  <c r="D44" s="1"/>
  <c r="D43" s="1"/>
  <c r="G45"/>
  <c r="G44"/>
  <c r="G43" s="1"/>
  <c r="I40"/>
  <c r="I39" s="1"/>
  <c r="I38" s="1"/>
  <c r="I37" s="1"/>
  <c r="I36" s="1"/>
  <c r="I35" s="1"/>
  <c r="I34" s="1"/>
  <c r="I33" s="1"/>
  <c r="I32" s="1"/>
  <c r="I31" s="1"/>
  <c r="I30" s="1"/>
  <c r="I29" s="1"/>
  <c r="I28" s="1"/>
  <c r="I27" s="1"/>
  <c r="I26" s="1"/>
  <c r="I25" s="1"/>
  <c r="I24" s="1"/>
  <c r="I23" s="1"/>
  <c r="I22" s="1"/>
  <c r="I21" s="1"/>
  <c r="I20" s="1"/>
  <c r="I19" s="1"/>
  <c r="I18" s="1"/>
  <c r="I17" s="1"/>
  <c r="I16" s="1"/>
  <c r="H40"/>
  <c r="G40"/>
  <c r="F40"/>
  <c r="F39" s="1"/>
  <c r="F38" s="1"/>
  <c r="F37" s="1"/>
  <c r="F36" s="1"/>
  <c r="F35" s="1"/>
  <c r="F34" s="1"/>
  <c r="F33" s="1"/>
  <c r="F32" s="1"/>
  <c r="F31" s="1"/>
  <c r="F30" s="1"/>
  <c r="F29" s="1"/>
  <c r="F28" s="1"/>
  <c r="F27" s="1"/>
  <c r="F26" s="1"/>
  <c r="F25" s="1"/>
  <c r="F24" s="1"/>
  <c r="F23" s="1"/>
  <c r="F22" s="1"/>
  <c r="F21" s="1"/>
  <c r="F20" s="1"/>
  <c r="F19" s="1"/>
  <c r="F18" s="1"/>
  <c r="F17" s="1"/>
  <c r="F16" s="1"/>
  <c r="E40"/>
  <c r="E39" s="1"/>
  <c r="E38" s="1"/>
  <c r="E37" s="1"/>
  <c r="E36" s="1"/>
  <c r="E35" s="1"/>
  <c r="E34" s="1"/>
  <c r="E33" s="1"/>
  <c r="E32" s="1"/>
  <c r="E31" s="1"/>
  <c r="E30" s="1"/>
  <c r="E29" s="1"/>
  <c r="E28" s="1"/>
  <c r="E27" s="1"/>
  <c r="E26" s="1"/>
  <c r="E25" s="1"/>
  <c r="E24" s="1"/>
  <c r="E23" s="1"/>
  <c r="E22" s="1"/>
  <c r="E21" s="1"/>
  <c r="E20" s="1"/>
  <c r="E19" s="1"/>
  <c r="E18" s="1"/>
  <c r="E17" s="1"/>
  <c r="E16" s="1"/>
  <c r="E12" s="1"/>
  <c r="E48" s="1"/>
  <c r="D40"/>
  <c r="D39" s="1"/>
  <c r="D38" s="1"/>
  <c r="D37" s="1"/>
  <c r="D36" s="1"/>
  <c r="D35" s="1"/>
  <c r="D34" s="1"/>
  <c r="D33" s="1"/>
  <c r="D32" s="1"/>
  <c r="D31" s="1"/>
  <c r="D30" s="1"/>
  <c r="D29" s="1"/>
  <c r="D28" s="1"/>
  <c r="D27" s="1"/>
  <c r="D26" s="1"/>
  <c r="D25" s="1"/>
  <c r="D24" s="1"/>
  <c r="D23" s="1"/>
  <c r="D22" s="1"/>
  <c r="D21" s="1"/>
  <c r="D20" s="1"/>
  <c r="D19" s="1"/>
  <c r="D18" s="1"/>
  <c r="D17" s="1"/>
  <c r="D16" s="1"/>
  <c r="D48" s="1"/>
  <c r="H39"/>
  <c r="H38" s="1"/>
  <c r="H37" s="1"/>
  <c r="H36" s="1"/>
  <c r="H35" s="1"/>
  <c r="H34" s="1"/>
  <c r="H33" s="1"/>
  <c r="H32" s="1"/>
  <c r="H31" s="1"/>
  <c r="H30" s="1"/>
  <c r="H29" s="1"/>
  <c r="H28" s="1"/>
  <c r="H27" s="1"/>
  <c r="H26" s="1"/>
  <c r="H25" s="1"/>
  <c r="H24" s="1"/>
  <c r="H23" s="1"/>
  <c r="H22" s="1"/>
  <c r="H21" s="1"/>
  <c r="H20" s="1"/>
  <c r="H19" s="1"/>
  <c r="H18" s="1"/>
  <c r="H17" s="1"/>
  <c r="H16" s="1"/>
  <c r="G39"/>
  <c r="G38"/>
  <c r="G37"/>
  <c r="G36" s="1"/>
  <c r="G35" s="1"/>
  <c r="G34" s="1"/>
  <c r="G33" s="1"/>
  <c r="G32" s="1"/>
  <c r="G31" s="1"/>
  <c r="G30" s="1"/>
  <c r="G29" s="1"/>
  <c r="G28" s="1"/>
  <c r="G27" s="1"/>
  <c r="G26" s="1"/>
  <c r="G25" s="1"/>
  <c r="G24" s="1"/>
  <c r="G23" s="1"/>
  <c r="G22" s="1"/>
  <c r="G21" s="1"/>
  <c r="G20" s="1"/>
  <c r="G19" s="1"/>
  <c r="G18" s="1"/>
  <c r="G17" s="1"/>
  <c r="G16" s="1"/>
  <c r="F15"/>
  <c r="I15" s="1"/>
  <c r="F14"/>
  <c r="F13"/>
  <c r="I13" s="1"/>
  <c r="H48" l="1"/>
  <c r="G48"/>
  <c r="I12"/>
  <c r="I48" s="1"/>
  <c r="F12"/>
  <c r="F48" s="1"/>
  <c r="G23" i="14" l="1"/>
  <c r="F22"/>
  <c r="J23" l="1"/>
  <c r="H23" i="4" l="1"/>
  <c r="H21"/>
  <c r="H19"/>
  <c r="H18"/>
  <c r="H17"/>
  <c r="H16"/>
  <c r="H15"/>
  <c r="H14"/>
  <c r="H13"/>
  <c r="H12"/>
  <c r="H11"/>
  <c r="H10"/>
  <c r="E23"/>
  <c r="E21"/>
  <c r="E19"/>
  <c r="E18"/>
  <c r="E17"/>
  <c r="E16"/>
  <c r="E15"/>
  <c r="E14"/>
  <c r="E13"/>
  <c r="E12"/>
  <c r="E11"/>
  <c r="E10"/>
  <c r="H20" i="3" l="1"/>
  <c r="E20" i="4" l="1"/>
  <c r="G20" s="1"/>
  <c r="H20" s="1"/>
  <c r="F20" l="1"/>
  <c r="F15" i="2" l="1"/>
  <c r="C52" i="4"/>
  <c r="F16" i="3" l="1"/>
  <c r="I16" s="1"/>
  <c r="I9" i="14"/>
  <c r="H9"/>
  <c r="F9"/>
  <c r="G24"/>
  <c r="E9"/>
  <c r="F14" i="3"/>
  <c r="I14" s="1"/>
  <c r="D20"/>
  <c r="G20"/>
  <c r="E20"/>
  <c r="F25" i="2"/>
  <c r="E25"/>
  <c r="D25"/>
  <c r="J24" i="14" l="1"/>
  <c r="J9" s="1"/>
  <c r="G9"/>
  <c r="F20" i="3"/>
  <c r="I20"/>
  <c r="I15" i="2"/>
  <c r="M18" i="4" l="1"/>
  <c r="C25"/>
  <c r="D25"/>
  <c r="K26"/>
  <c r="K27" s="1"/>
  <c r="K20"/>
  <c r="K22" s="1"/>
  <c r="H22" l="1"/>
  <c r="F25"/>
  <c r="E25"/>
  <c r="G25" l="1"/>
  <c r="H25"/>
  <c r="J40" i="14"/>
  <c r="E40"/>
</calcChain>
</file>

<file path=xl/sharedStrings.xml><?xml version="1.0" encoding="utf-8"?>
<sst xmlns="http://schemas.openxmlformats.org/spreadsheetml/2006/main" count="345" uniqueCount="214">
  <si>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</si>
  <si>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</si>
  <si>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</si>
  <si>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</si>
  <si>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</si>
  <si>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</si>
  <si>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</si>
  <si>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</si>
  <si>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</si>
  <si>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</si>
  <si>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</si>
  <si>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</si>
  <si>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</si>
  <si>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</si>
  <si>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</si>
  <si>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</si>
  <si>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</si>
  <si>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</si>
  <si>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</si>
  <si>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</si>
  <si>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</si>
  <si>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</si>
  <si>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</si>
  <si>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</si>
  <si>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</si>
  <si>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</si>
  <si>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</si>
  <si>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</si>
  <si>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</si>
  <si>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</si>
  <si>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</si>
  <si>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</si>
  <si>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</si>
  <si>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</si>
  <si>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</si>
  <si>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</si>
  <si>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</si>
  <si>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</si>
  <si>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</si>
  <si>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</si>
  <si>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</si>
  <si>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</si>
  <si>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</si>
  <si>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</si>
  <si>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</si>
  <si>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</si>
  <si>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</si>
  <si>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</si>
  <si>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</si>
  <si>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</si>
  <si>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</si>
  <si>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</si>
  <si>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</si>
  <si>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</si>
  <si>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</si>
  <si>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</si>
  <si>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</si>
  <si>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</si>
  <si>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</si>
  <si>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</si>
  <si>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</si>
  <si>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</si>
  <si>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</si>
  <si>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</si>
  <si>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</si>
  <si>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</si>
  <si>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</si>
  <si>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</si>
  <si>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</si>
  <si>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</si>
  <si>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</si>
  <si>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</si>
  <si>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</si>
  <si>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</si>
  <si>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</si>
  <si>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</si>
  <si>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</si>
  <si>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</si>
  <si>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</si>
  <si>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</si>
  <si>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</si>
  <si>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</si>
  <si>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</si>
  <si>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</si>
  <si>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Clasificación Administrativa</t>
  </si>
  <si>
    <t>AUDITORÍA SUPERIOR DEL ESTADO</t>
  </si>
  <si>
    <t>Dependencia o Unidad Admninistrativa 2</t>
  </si>
  <si>
    <t>Dependencia o Unidad Admninistrativa 3</t>
  </si>
  <si>
    <t>Dependencia o Unidad Admninistrativa 4</t>
  </si>
  <si>
    <t>Dependencia o Unidad Admninistrativa 5</t>
  </si>
  <si>
    <t>Dependencia o Unidad Admninistrativa 6</t>
  </si>
  <si>
    <t>Dependencia o Unidad Admninistrativa 7</t>
  </si>
  <si>
    <t>Dependencia o Unidad Admninistrativa 8</t>
  </si>
  <si>
    <t>Dependencia o Unidad Admninistrativa XX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</si>
  <si>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</si>
  <si>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</si>
  <si>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</si>
  <si>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</si>
  <si>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</si>
  <si>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Estado Analítico de Ingresos</t>
  </si>
  <si>
    <t>Rubro de los Ingresos</t>
  </si>
  <si>
    <t>Ingresos</t>
  </si>
  <si>
    <t>Diferencia (7=5-1)</t>
  </si>
  <si>
    <t>Estimado 
(1)</t>
  </si>
  <si>
    <t>Ampliaciones y Reducciones 
(2)</t>
  </si>
  <si>
    <t>Modificado 
(3 = 1 + 2)</t>
  </si>
  <si>
    <t>Devengado 
(4)</t>
  </si>
  <si>
    <t>Recaudado
(5)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</si>
  <si>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</si>
  <si>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</si>
  <si>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</si>
  <si>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</si>
  <si>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</si>
  <si>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 CORRIENTE</t>
  </si>
  <si>
    <t xml:space="preserve"> 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</si>
  <si>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</si>
  <si>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</si>
  <si>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</si>
  <si>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</si>
  <si>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</si>
  <si>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</si>
  <si>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</si>
  <si>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Fuentes de Financiamiento</t>
  </si>
  <si>
    <t>Ingresos del Gobierno</t>
  </si>
  <si>
    <t>Ingresos de Organismos y Empresas</t>
  </si>
  <si>
    <t xml:space="preserve">        INGRESOS DERIVADOS DE FINANCIAMIENTOS</t>
  </si>
  <si>
    <t>1. Los ingresos excedentes se presentan para efectos de cumplimiento de la Ley General de Contabilidad Gubernamental y el importe reflejado debe ser siempre mayor a cero</t>
  </si>
  <si>
    <t>Clasificación Funcional (Finalidad y Función)</t>
  </si>
  <si>
    <t>Gobierno</t>
  </si>
  <si>
    <t xml:space="preserve">     Legislación</t>
  </si>
  <si>
    <t xml:space="preserve">     Justicia</t>
  </si>
  <si>
    <t xml:space="preserve">     Coordinación de la Política de Gobierno</t>
  </si>
  <si>
    <t xml:space="preserve">     Relaciones Exteriores</t>
  </si>
  <si>
    <t xml:space="preserve">     Asuntos Financieros y Hacendarios</t>
  </si>
  <si>
    <t xml:space="preserve">     Seguridad Nacional</t>
  </si>
  <si>
    <t xml:space="preserve">     Asuntos de Orden Público y de Seguridad Interior</t>
  </si>
  <si>
    <t xml:space="preserve"> 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</si>
  <si>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</si>
  <si>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</si>
  <si>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</si>
  <si>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</si>
  <si>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</si>
  <si>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</si>
  <si>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</si>
  <si>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</si>
  <si>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</si>
  <si>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</si>
  <si>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</si>
  <si>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 Combustibles y Energía</t>
  </si>
  <si>
    <t xml:space="preserve">     Minería, Manufacturas y Construcción</t>
  </si>
  <si>
    <t xml:space="preserve">     Transporte</t>
  </si>
  <si>
    <t xml:space="preserve">     Comunicaciones</t>
  </si>
  <si>
    <t xml:space="preserve">     Turismo</t>
  </si>
  <si>
    <t xml:space="preserve">    Ciencia, Tecnología e Innovación</t>
  </si>
  <si>
    <t xml:space="preserve">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</si>
  <si>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</si>
  <si>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</si>
  <si>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</si>
  <si>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</si>
  <si>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</si>
  <si>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Endeudamiento Neto</t>
  </si>
  <si>
    <t>Identificación de Crédito o Instrumento</t>
  </si>
  <si>
    <t>Total Créditos Bancarios</t>
  </si>
  <si>
    <t>Otros Instrumentos de Deuda</t>
  </si>
  <si>
    <t>Total Otros Instrumentos de Deuda</t>
  </si>
  <si>
    <t>Créditos Bancarios</t>
  </si>
  <si>
    <t>Auditoría Superior del Estado</t>
  </si>
  <si>
    <t>Cuenta Pública 2015</t>
  </si>
  <si>
    <t>Poder Ejecutivo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</si>
  <si>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</si>
  <si>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</si>
  <si>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</si>
  <si>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</si>
  <si>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</si>
  <si>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</si>
  <si>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</si>
  <si>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</si>
  <si>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</si>
  <si>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</si>
  <si>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</si>
  <si>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</si>
  <si>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</si>
  <si>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</si>
  <si>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</si>
  <si>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</si>
  <si>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</si>
  <si>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</si>
  <si>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</si>
  <si>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</si>
  <si>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</si>
  <si>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</si>
  <si>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</si>
  <si>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</si>
  <si>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</si>
  <si>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</si>
  <si>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</si>
  <si>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</si>
  <si>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</si>
  <si>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</si>
  <si>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</si>
  <si>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CONAC</t>
  </si>
  <si>
    <t>PROFIS</t>
  </si>
  <si>
    <t>ESTATAL</t>
  </si>
  <si>
    <t>INTERESES</t>
  </si>
  <si>
    <t>AMPLIACION</t>
  </si>
  <si>
    <t>Pesos</t>
  </si>
  <si>
    <t>Ente Público: Auditoría Superior del Estado</t>
  </si>
  <si>
    <t>Colocación
A</t>
  </si>
  <si>
    <t>Amortización
B</t>
  </si>
  <si>
    <t>Endeudamiento Neto
C = A - B</t>
  </si>
  <si>
    <t>N/A</t>
  </si>
  <si>
    <t>Bajo protesta de decir la verdad declaramos que los Estados Financieros y sus notas son razonablemente correctos y responsabilidad del emisor.</t>
  </si>
  <si>
    <t>Intereses de la deuda</t>
  </si>
  <si>
    <t>Del 1 de Enero al 30 de Junio  de 2016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</si>
</sst>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_-;\-* #,##0_-;_-* &quot;-&quot;??_-;_-@_-"/>
    <numFmt numFmtId="165" formatCode="0_ ;\-0\ "/>
    <numFmt numFmtId="166" formatCode="#,##0_ ;\-#,##0\ "/>
    <numFmt numFmtId="167" formatCode="#,##0.00_ ;\-#,##0.00\ 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theme="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</cellStyleXfs>
  <cellXfs count="266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0" fontId="5" fillId="2" borderId="0" xfId="0" applyFont="1" applyFill="1"/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justify" vertical="top" wrapText="1"/>
    </xf>
    <xf numFmtId="37" fontId="7" fillId="3" borderId="5" xfId="1" applyNumberFormat="1" applyFont="1" applyFill="1" applyBorder="1" applyAlignment="1" applyProtection="1">
      <alignment horizontal="center"/>
    </xf>
    <xf numFmtId="37" fontId="7" fillId="3" borderId="5" xfId="1" applyNumberFormat="1" applyFont="1" applyFill="1" applyBorder="1" applyAlignment="1" applyProtection="1">
      <alignment horizontal="center" wrapText="1"/>
    </xf>
    <xf numFmtId="37" fontId="7" fillId="3" borderId="5" xfId="1" applyNumberFormat="1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>
      <alignment horizontal="justify" vertical="top" wrapText="1"/>
    </xf>
    <xf numFmtId="0" fontId="0" fillId="0" borderId="0" xfId="0"/>
    <xf numFmtId="0" fontId="5" fillId="2" borderId="0" xfId="0" applyFont="1" applyFill="1"/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165" fontId="7" fillId="3" borderId="13" xfId="1" applyNumberFormat="1" applyFont="1" applyFill="1" applyBorder="1" applyAlignment="1" applyProtection="1">
      <alignment horizontal="center" vertical="center"/>
    </xf>
    <xf numFmtId="165" fontId="7" fillId="3" borderId="13" xfId="1" applyNumberFormat="1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5" fillId="2" borderId="10" xfId="0" applyFont="1" applyFill="1" applyBorder="1" applyAlignment="1">
      <alignment horizontal="justify" vertical="center" wrapText="1"/>
    </xf>
    <xf numFmtId="3" fontId="5" fillId="2" borderId="15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justify" vertical="center" wrapText="1"/>
    </xf>
    <xf numFmtId="0" fontId="0" fillId="0" borderId="9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15" fillId="0" borderId="1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1" xfId="0" applyBorder="1" applyAlignment="1">
      <alignment vertical="top"/>
    </xf>
    <xf numFmtId="4" fontId="15" fillId="0" borderId="0" xfId="0" applyNumberFormat="1" applyFont="1" applyAlignment="1">
      <alignment vertical="top"/>
    </xf>
    <xf numFmtId="165" fontId="14" fillId="0" borderId="4" xfId="1" applyNumberFormat="1" applyFont="1" applyFill="1" applyBorder="1" applyAlignment="1" applyProtection="1">
      <alignment horizontal="center" vertical="center"/>
    </xf>
    <xf numFmtId="165" fontId="14" fillId="0" borderId="8" xfId="1" applyNumberFormat="1" applyFont="1" applyFill="1" applyBorder="1" applyAlignment="1" applyProtection="1">
      <alignment horizontal="center" vertical="center"/>
    </xf>
    <xf numFmtId="0" fontId="16" fillId="3" borderId="5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vertical="top"/>
    </xf>
    <xf numFmtId="0" fontId="0" fillId="0" borderId="7" xfId="0" applyBorder="1" applyAlignment="1">
      <alignment vertical="top"/>
    </xf>
    <xf numFmtId="4" fontId="15" fillId="0" borderId="14" xfId="0" applyNumberFormat="1" applyFont="1" applyBorder="1" applyAlignment="1">
      <alignment vertical="top"/>
    </xf>
    <xf numFmtId="4" fontId="15" fillId="0" borderId="10" xfId="0" applyNumberFormat="1" applyFont="1" applyBorder="1" applyAlignment="1">
      <alignment vertical="top"/>
    </xf>
    <xf numFmtId="4" fontId="15" fillId="0" borderId="9" xfId="0" applyNumberFormat="1" applyFont="1" applyBorder="1" applyAlignment="1">
      <alignment vertical="top"/>
    </xf>
    <xf numFmtId="4" fontId="15" fillId="0" borderId="15" xfId="0" applyNumberFormat="1" applyFont="1" applyBorder="1" applyAlignment="1">
      <alignment vertical="top"/>
    </xf>
    <xf numFmtId="0" fontId="0" fillId="0" borderId="0" xfId="0"/>
    <xf numFmtId="0" fontId="5" fillId="2" borderId="0" xfId="0" applyFont="1" applyFill="1"/>
    <xf numFmtId="165" fontId="7" fillId="3" borderId="11" xfId="1" applyNumberFormat="1" applyFont="1" applyFill="1" applyBorder="1" applyAlignment="1" applyProtection="1">
      <alignment horizontal="center" vertical="center" wrapText="1"/>
    </xf>
    <xf numFmtId="165" fontId="7" fillId="3" borderId="5" xfId="1" applyNumberFormat="1" applyFont="1" applyFill="1" applyBorder="1" applyAlignment="1" applyProtection="1">
      <alignment horizontal="center" vertical="center"/>
    </xf>
    <xf numFmtId="3" fontId="8" fillId="2" borderId="15" xfId="0" applyNumberFormat="1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justify" vertical="top"/>
    </xf>
    <xf numFmtId="0" fontId="8" fillId="2" borderId="4" xfId="0" applyFont="1" applyFill="1" applyBorder="1" applyAlignment="1">
      <alignment horizontal="left" vertical="top"/>
    </xf>
    <xf numFmtId="0" fontId="10" fillId="2" borderId="4" xfId="0" applyFont="1" applyFill="1" applyBorder="1" applyAlignment="1">
      <alignment horizontal="left" vertical="top"/>
    </xf>
    <xf numFmtId="0" fontId="0" fillId="0" borderId="0" xfId="0" applyAlignment="1">
      <alignment vertical="top" wrapText="1"/>
    </xf>
    <xf numFmtId="165" fontId="7" fillId="3" borderId="15" xfId="1" applyNumberFormat="1" applyFont="1" applyFill="1" applyBorder="1" applyAlignment="1" applyProtection="1">
      <alignment horizontal="center"/>
    </xf>
    <xf numFmtId="0" fontId="0" fillId="0" borderId="0" xfId="0"/>
    <xf numFmtId="0" fontId="0" fillId="0" borderId="0" xfId="0" applyBorder="1"/>
    <xf numFmtId="4" fontId="0" fillId="0" borderId="0" xfId="0" applyNumberFormat="1" applyBorder="1"/>
    <xf numFmtId="3" fontId="0" fillId="0" borderId="15" xfId="0" applyNumberFormat="1" applyBorder="1" applyAlignment="1">
      <alignment vertical="top"/>
    </xf>
    <xf numFmtId="3" fontId="0" fillId="0" borderId="14" xfId="0" applyNumberFormat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43" fontId="18" fillId="0" borderId="0" xfId="1" applyFont="1"/>
    <xf numFmtId="0" fontId="0" fillId="0" borderId="0" xfId="0"/>
    <xf numFmtId="165" fontId="7" fillId="3" borderId="9" xfId="1" applyNumberFormat="1" applyFont="1" applyFill="1" applyBorder="1" applyAlignment="1" applyProtection="1">
      <alignment horizontal="center" vertical="center"/>
    </xf>
    <xf numFmtId="165" fontId="7" fillId="3" borderId="15" xfId="1" applyNumberFormat="1" applyFont="1" applyFill="1" applyBorder="1" applyAlignment="1" applyProtection="1">
      <alignment horizontal="center" vertical="center"/>
    </xf>
    <xf numFmtId="165" fontId="7" fillId="3" borderId="7" xfId="1" applyNumberFormat="1" applyFont="1" applyFill="1" applyBorder="1" applyAlignment="1" applyProtection="1">
      <alignment horizontal="center"/>
    </xf>
    <xf numFmtId="165" fontId="7" fillId="3" borderId="4" xfId="1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>
      <alignment horizontal="justify" vertical="center" wrapText="1"/>
    </xf>
    <xf numFmtId="3" fontId="10" fillId="0" borderId="2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3" fontId="8" fillId="2" borderId="3" xfId="0" applyNumberFormat="1" applyFont="1" applyFill="1" applyBorder="1" applyAlignment="1" applyProtection="1">
      <alignment horizontal="right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8" xfId="0" applyFont="1" applyFill="1" applyBorder="1" applyAlignment="1">
      <alignment horizontal="justify" vertical="center" wrapText="1"/>
    </xf>
    <xf numFmtId="0" fontId="8" fillId="0" borderId="6" xfId="0" applyFont="1" applyFill="1" applyBorder="1" applyAlignment="1">
      <alignment horizontal="justify" vertical="center" wrapText="1"/>
    </xf>
    <xf numFmtId="3" fontId="8" fillId="0" borderId="6" xfId="0" applyNumberFormat="1" applyFont="1" applyFill="1" applyBorder="1" applyAlignment="1">
      <alignment horizontal="right" vertical="center" wrapText="1"/>
    </xf>
    <xf numFmtId="3" fontId="8" fillId="0" borderId="7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justify" vertical="center" wrapText="1"/>
    </xf>
    <xf numFmtId="0" fontId="0" fillId="0" borderId="0" xfId="0"/>
    <xf numFmtId="0" fontId="0" fillId="0" borderId="0" xfId="0"/>
    <xf numFmtId="0" fontId="2" fillId="3" borderId="5" xfId="0" applyFont="1" applyFill="1" applyBorder="1" applyAlignment="1">
      <alignment horizontal="center" vertical="center" wrapText="1"/>
    </xf>
    <xf numFmtId="43" fontId="0" fillId="0" borderId="0" xfId="1" applyFont="1"/>
    <xf numFmtId="43" fontId="20" fillId="0" borderId="16" xfId="0" applyNumberFormat="1" applyFont="1" applyBorder="1"/>
    <xf numFmtId="0" fontId="0" fillId="0" borderId="0" xfId="0" applyAlignment="1">
      <alignment horizontal="center" vertical="center"/>
    </xf>
    <xf numFmtId="0" fontId="22" fillId="0" borderId="0" xfId="0" applyFont="1" applyAlignment="1">
      <alignment vertical="top"/>
    </xf>
    <xf numFmtId="0" fontId="21" fillId="4" borderId="5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vertical="top"/>
    </xf>
    <xf numFmtId="0" fontId="21" fillId="0" borderId="5" xfId="0" applyFont="1" applyBorder="1" applyAlignment="1">
      <alignment horizontal="center" vertical="top"/>
    </xf>
    <xf numFmtId="0" fontId="21" fillId="0" borderId="0" xfId="0" applyFont="1" applyAlignment="1">
      <alignment vertical="top"/>
    </xf>
    <xf numFmtId="0" fontId="21" fillId="4" borderId="5" xfId="0" applyFont="1" applyFill="1" applyBorder="1" applyAlignment="1">
      <alignment horizontal="center" vertical="top"/>
    </xf>
    <xf numFmtId="0" fontId="21" fillId="0" borderId="5" xfId="0" applyFont="1" applyBorder="1" applyAlignment="1">
      <alignment horizontal="left" vertical="top"/>
    </xf>
    <xf numFmtId="0" fontId="22" fillId="0" borderId="5" xfId="0" applyFont="1" applyBorder="1" applyAlignment="1">
      <alignment horizontal="center" vertical="top"/>
    </xf>
    <xf numFmtId="3" fontId="21" fillId="0" borderId="0" xfId="0" applyNumberFormat="1" applyFont="1" applyAlignment="1">
      <alignment vertical="top"/>
    </xf>
    <xf numFmtId="3" fontId="22" fillId="0" borderId="0" xfId="0" applyNumberFormat="1" applyFont="1" applyAlignment="1">
      <alignment vertical="top"/>
    </xf>
    <xf numFmtId="3" fontId="0" fillId="0" borderId="8" xfId="0" applyNumberFormat="1" applyBorder="1" applyAlignment="1">
      <alignment vertical="top"/>
    </xf>
    <xf numFmtId="3" fontId="0" fillId="0" borderId="4" xfId="0" applyNumberFormat="1" applyBorder="1" applyAlignment="1">
      <alignment vertical="top"/>
    </xf>
    <xf numFmtId="3" fontId="0" fillId="0" borderId="7" xfId="0" applyNumberFormat="1" applyBorder="1" applyAlignment="1">
      <alignment vertical="top"/>
    </xf>
    <xf numFmtId="3" fontId="0" fillId="0" borderId="6" xfId="0" applyNumberFormat="1" applyBorder="1" applyAlignment="1">
      <alignment vertical="top"/>
    </xf>
    <xf numFmtId="164" fontId="18" fillId="0" borderId="0" xfId="1" applyNumberFormat="1" applyFont="1"/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justify" vertical="center"/>
    </xf>
    <xf numFmtId="0" fontId="0" fillId="0" borderId="0" xfId="0"/>
    <xf numFmtId="37" fontId="9" fillId="2" borderId="0" xfId="1" applyNumberFormat="1" applyFont="1" applyFill="1" applyBorder="1" applyAlignment="1" applyProtection="1">
      <alignment vertical="center" wrapText="1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3" fontId="6" fillId="2" borderId="0" xfId="0" applyNumberFormat="1" applyFont="1" applyFill="1" applyBorder="1" applyAlignment="1" applyProtection="1">
      <alignment horizontal="right" vertical="center" wrapText="1"/>
    </xf>
    <xf numFmtId="164" fontId="18" fillId="0" borderId="0" xfId="1" applyNumberFormat="1" applyFont="1" applyBorder="1"/>
    <xf numFmtId="4" fontId="15" fillId="0" borderId="0" xfId="0" applyNumberFormat="1" applyFont="1" applyBorder="1" applyAlignment="1">
      <alignment vertical="top"/>
    </xf>
    <xf numFmtId="4" fontId="15" fillId="0" borderId="3" xfId="0" applyNumberFormat="1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4" fontId="0" fillId="0" borderId="3" xfId="0" applyNumberFormat="1" applyBorder="1" applyAlignment="1">
      <alignment vertical="top"/>
    </xf>
    <xf numFmtId="4" fontId="15" fillId="0" borderId="7" xfId="0" applyNumberFormat="1" applyFont="1" applyBorder="1" applyAlignment="1">
      <alignment vertical="top"/>
    </xf>
    <xf numFmtId="4" fontId="15" fillId="0" borderId="8" xfId="0" applyNumberFormat="1" applyFont="1" applyBorder="1" applyAlignment="1">
      <alignment vertical="top"/>
    </xf>
    <xf numFmtId="4" fontId="15" fillId="0" borderId="4" xfId="0" applyNumberFormat="1" applyFont="1" applyBorder="1" applyAlignment="1">
      <alignment vertical="top"/>
    </xf>
    <xf numFmtId="4" fontId="15" fillId="0" borderId="6" xfId="0" applyNumberFormat="1" applyFont="1" applyBorder="1" applyAlignment="1">
      <alignment vertical="top"/>
    </xf>
    <xf numFmtId="4" fontId="17" fillId="0" borderId="5" xfId="0" applyNumberFormat="1" applyFont="1" applyBorder="1" applyAlignment="1">
      <alignment vertical="top"/>
    </xf>
    <xf numFmtId="4" fontId="0" fillId="0" borderId="0" xfId="0" applyNumberFormat="1"/>
    <xf numFmtId="167" fontId="12" fillId="2" borderId="5" xfId="1" applyNumberFormat="1" applyFont="1" applyFill="1" applyBorder="1" applyAlignment="1">
      <alignment horizontal="right"/>
    </xf>
    <xf numFmtId="167" fontId="13" fillId="2" borderId="3" xfId="1" applyNumberFormat="1" applyFont="1" applyFill="1" applyBorder="1" applyAlignment="1" applyProtection="1">
      <alignment horizontal="right"/>
      <protection locked="0"/>
    </xf>
    <xf numFmtId="167" fontId="13" fillId="2" borderId="3" xfId="1" applyNumberFormat="1" applyFont="1" applyFill="1" applyBorder="1" applyAlignment="1">
      <alignment horizontal="right"/>
    </xf>
    <xf numFmtId="167" fontId="12" fillId="2" borderId="3" xfId="1" applyNumberFormat="1" applyFont="1" applyFill="1" applyBorder="1" applyAlignment="1">
      <alignment horizontal="right"/>
    </xf>
    <xf numFmtId="39" fontId="9" fillId="2" borderId="3" xfId="1" applyNumberFormat="1" applyFont="1" applyFill="1" applyBorder="1" applyAlignment="1" applyProtection="1">
      <alignment vertical="center" wrapText="1"/>
    </xf>
    <xf numFmtId="39" fontId="9" fillId="2" borderId="3" xfId="1" applyNumberFormat="1" applyFont="1" applyFill="1" applyBorder="1" applyAlignment="1" applyProtection="1">
      <alignment vertical="center" wrapText="1"/>
      <protection locked="0"/>
    </xf>
    <xf numFmtId="39" fontId="8" fillId="2" borderId="7" xfId="1" applyNumberFormat="1" applyFont="1" applyFill="1" applyBorder="1" applyAlignment="1">
      <alignment horizontal="justify" vertical="top" wrapText="1"/>
    </xf>
    <xf numFmtId="39" fontId="11" fillId="2" borderId="5" xfId="1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 applyProtection="1">
      <alignment horizontal="right" vertical="center" wrapText="1"/>
    </xf>
    <xf numFmtId="4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19" fillId="2" borderId="3" xfId="0" applyNumberFormat="1" applyFont="1" applyFill="1" applyBorder="1" applyAlignment="1" applyProtection="1">
      <alignment horizontal="right" vertical="center" wrapText="1"/>
    </xf>
    <xf numFmtId="4" fontId="8" fillId="2" borderId="3" xfId="0" applyNumberFormat="1" applyFont="1" applyFill="1" applyBorder="1" applyAlignment="1" applyProtection="1">
      <alignment horizontal="right" vertical="center" wrapText="1"/>
    </xf>
    <xf numFmtId="4" fontId="10" fillId="0" borderId="7" xfId="0" applyNumberFormat="1" applyFont="1" applyFill="1" applyBorder="1" applyAlignment="1" applyProtection="1">
      <alignment horizontal="right" vertical="center" wrapText="1"/>
    </xf>
    <xf numFmtId="39" fontId="11" fillId="2" borderId="3" xfId="0" applyNumberFormat="1" applyFont="1" applyFill="1" applyBorder="1" applyAlignment="1" applyProtection="1">
      <alignment vertical="center" wrapText="1"/>
    </xf>
    <xf numFmtId="39" fontId="9" fillId="2" borderId="3" xfId="0" applyNumberFormat="1" applyFont="1" applyFill="1" applyBorder="1" applyAlignment="1" applyProtection="1">
      <alignment vertical="center" wrapText="1"/>
    </xf>
    <xf numFmtId="39" fontId="8" fillId="2" borderId="3" xfId="0" applyNumberFormat="1" applyFont="1" applyFill="1" applyBorder="1" applyAlignment="1" applyProtection="1">
      <alignment horizontal="right" vertical="top"/>
    </xf>
    <xf numFmtId="39" fontId="10" fillId="2" borderId="3" xfId="0" applyNumberFormat="1" applyFont="1" applyFill="1" applyBorder="1" applyAlignment="1">
      <alignment horizontal="right" vertical="top"/>
    </xf>
    <xf numFmtId="39" fontId="8" fillId="2" borderId="7" xfId="0" applyNumberFormat="1" applyFont="1" applyFill="1" applyBorder="1" applyAlignment="1" applyProtection="1">
      <alignment horizontal="right" vertical="top"/>
    </xf>
    <xf numFmtId="43" fontId="10" fillId="2" borderId="7" xfId="0" applyNumberFormat="1" applyFont="1" applyFill="1" applyBorder="1" applyAlignment="1">
      <alignment horizontal="right" vertical="top"/>
    </xf>
    <xf numFmtId="0" fontId="10" fillId="2" borderId="13" xfId="0" applyFont="1" applyFill="1" applyBorder="1" applyAlignment="1">
      <alignment vertical="top"/>
    </xf>
    <xf numFmtId="4" fontId="5" fillId="2" borderId="3" xfId="0" applyNumberFormat="1" applyFont="1" applyFill="1" applyBorder="1" applyAlignment="1">
      <alignment horizontal="right" vertical="center" wrapText="1"/>
    </xf>
    <xf numFmtId="4" fontId="5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7" xfId="0" applyNumberFormat="1" applyFont="1" applyFill="1" applyBorder="1" applyAlignment="1">
      <alignment horizontal="right" vertical="center" wrapText="1"/>
    </xf>
    <xf numFmtId="4" fontId="6" fillId="2" borderId="7" xfId="0" applyNumberFormat="1" applyFont="1" applyFill="1" applyBorder="1" applyAlignment="1" applyProtection="1">
      <alignment horizontal="right" vertical="center" wrapText="1"/>
    </xf>
    <xf numFmtId="165" fontId="7" fillId="3" borderId="11" xfId="1" applyNumberFormat="1" applyFont="1" applyFill="1" applyBorder="1" applyAlignment="1" applyProtection="1">
      <alignment horizontal="center" vertical="center"/>
    </xf>
    <xf numFmtId="0" fontId="0" fillId="0" borderId="0" xfId="0"/>
    <xf numFmtId="0" fontId="8" fillId="2" borderId="1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left" vertical="top"/>
    </xf>
    <xf numFmtId="39" fontId="0" fillId="0" borderId="0" xfId="0" applyNumberFormat="1"/>
    <xf numFmtId="4" fontId="13" fillId="0" borderId="3" xfId="1" applyNumberFormat="1" applyFont="1" applyFill="1" applyBorder="1" applyAlignment="1" applyProtection="1">
      <alignment horizontal="right"/>
      <protection locked="0"/>
    </xf>
    <xf numFmtId="167" fontId="13" fillId="0" borderId="3" xfId="1" applyNumberFormat="1" applyFont="1" applyFill="1" applyBorder="1" applyAlignment="1">
      <alignment horizontal="right"/>
    </xf>
    <xf numFmtId="167" fontId="12" fillId="0" borderId="3" xfId="1" applyNumberFormat="1" applyFont="1" applyFill="1" applyBorder="1" applyAlignment="1">
      <alignment horizontal="right"/>
    </xf>
    <xf numFmtId="167" fontId="13" fillId="0" borderId="3" xfId="1" applyNumberFormat="1" applyFont="1" applyFill="1" applyBorder="1" applyAlignment="1" applyProtection="1">
      <alignment horizontal="right"/>
      <protection locked="0"/>
    </xf>
    <xf numFmtId="167" fontId="13" fillId="0" borderId="7" xfId="1" applyNumberFormat="1" applyFont="1" applyFill="1" applyBorder="1" applyAlignment="1">
      <alignment horizontal="right"/>
    </xf>
    <xf numFmtId="167" fontId="13" fillId="0" borderId="7" xfId="1" applyNumberFormat="1" applyFont="1" applyFill="1" applyBorder="1" applyAlignment="1" applyProtection="1">
      <alignment horizontal="right"/>
      <protection locked="0"/>
    </xf>
    <xf numFmtId="167" fontId="12" fillId="0" borderId="5" xfId="1" applyNumberFormat="1" applyFont="1" applyFill="1" applyBorder="1" applyAlignment="1">
      <alignment horizontal="right"/>
    </xf>
    <xf numFmtId="0" fontId="0" fillId="0" borderId="0" xfId="0" applyFill="1"/>
    <xf numFmtId="166" fontId="0" fillId="0" borderId="0" xfId="0" applyNumberFormat="1" applyFill="1"/>
    <xf numFmtId="0" fontId="0" fillId="0" borderId="0" xfId="0"/>
    <xf numFmtId="43" fontId="0" fillId="0" borderId="0" xfId="0" applyNumberFormat="1"/>
    <xf numFmtId="0" fontId="0" fillId="0" borderId="0" xfId="0" applyAlignment="1">
      <alignment horizontal="left" vertical="top" wrapText="1"/>
    </xf>
    <xf numFmtId="165" fontId="14" fillId="3" borderId="9" xfId="1" applyNumberFormat="1" applyFont="1" applyFill="1" applyBorder="1" applyAlignment="1" applyProtection="1">
      <alignment horizontal="center" vertical="center"/>
    </xf>
    <xf numFmtId="165" fontId="14" fillId="3" borderId="14" xfId="1" applyNumberFormat="1" applyFont="1" applyFill="1" applyBorder="1" applyAlignment="1" applyProtection="1">
      <alignment horizontal="center" vertical="center"/>
    </xf>
    <xf numFmtId="165" fontId="14" fillId="3" borderId="1" xfId="1" applyNumberFormat="1" applyFont="1" applyFill="1" applyBorder="1" applyAlignment="1" applyProtection="1">
      <alignment horizontal="center" vertical="center"/>
      <protection locked="0"/>
    </xf>
    <xf numFmtId="165" fontId="14" fillId="3" borderId="0" xfId="1" applyNumberFormat="1" applyFont="1" applyFill="1" applyBorder="1" applyAlignment="1" applyProtection="1">
      <alignment horizontal="center" vertical="center"/>
      <protection locked="0"/>
    </xf>
    <xf numFmtId="165" fontId="14" fillId="3" borderId="1" xfId="1" applyNumberFormat="1" applyFont="1" applyFill="1" applyBorder="1" applyAlignment="1" applyProtection="1">
      <alignment horizontal="center" vertical="center"/>
    </xf>
    <xf numFmtId="165" fontId="14" fillId="3" borderId="0" xfId="1" applyNumberFormat="1" applyFont="1" applyFill="1" applyBorder="1" applyAlignment="1" applyProtection="1">
      <alignment horizontal="center" vertical="center"/>
    </xf>
    <xf numFmtId="165" fontId="14" fillId="3" borderId="4" xfId="1" applyNumberFormat="1" applyFont="1" applyFill="1" applyBorder="1" applyAlignment="1" applyProtection="1">
      <alignment horizontal="center" vertical="center"/>
    </xf>
    <xf numFmtId="165" fontId="14" fillId="3" borderId="8" xfId="1" applyNumberFormat="1" applyFont="1" applyFill="1" applyBorder="1" applyAlignment="1" applyProtection="1">
      <alignment horizontal="center" vertical="center"/>
    </xf>
    <xf numFmtId="0" fontId="16" fillId="3" borderId="5" xfId="0" applyFont="1" applyFill="1" applyBorder="1" applyAlignment="1">
      <alignment horizontal="left" vertical="center"/>
    </xf>
    <xf numFmtId="0" fontId="16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center" wrapText="1"/>
    </xf>
    <xf numFmtId="4" fontId="17" fillId="0" borderId="15" xfId="0" applyNumberFormat="1" applyFont="1" applyBorder="1" applyAlignment="1">
      <alignment horizontal="center" vertical="top"/>
    </xf>
    <xf numFmtId="4" fontId="17" fillId="0" borderId="7" xfId="0" applyNumberFormat="1" applyFont="1" applyBorder="1" applyAlignment="1">
      <alignment horizontal="center" vertical="top"/>
    </xf>
    <xf numFmtId="4" fontId="15" fillId="0" borderId="11" xfId="0" applyNumberFormat="1" applyFont="1" applyBorder="1" applyAlignment="1">
      <alignment horizontal="center" vertical="top"/>
    </xf>
    <xf numFmtId="4" fontId="0" fillId="0" borderId="12" xfId="0" applyNumberFormat="1" applyBorder="1" applyAlignment="1">
      <alignment horizontal="center" vertical="top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2" xfId="0" applyFont="1" applyFill="1" applyBorder="1" applyAlignment="1" applyProtection="1">
      <alignment horizontal="center" vertical="top" wrapText="1"/>
      <protection locked="0"/>
    </xf>
    <xf numFmtId="37" fontId="7" fillId="3" borderId="9" xfId="1" applyNumberFormat="1" applyFont="1" applyFill="1" applyBorder="1" applyAlignment="1" applyProtection="1">
      <alignment horizontal="center"/>
    </xf>
    <xf numFmtId="37" fontId="7" fillId="3" borderId="14" xfId="1" applyNumberFormat="1" applyFont="1" applyFill="1" applyBorder="1" applyAlignment="1" applyProtection="1">
      <alignment horizontal="center"/>
    </xf>
    <xf numFmtId="37" fontId="7" fillId="3" borderId="10" xfId="1" applyNumberFormat="1" applyFont="1" applyFill="1" applyBorder="1" applyAlignment="1" applyProtection="1">
      <alignment horizontal="center"/>
    </xf>
    <xf numFmtId="37" fontId="7" fillId="3" borderId="1" xfId="1" applyNumberFormat="1" applyFont="1" applyFill="1" applyBorder="1" applyAlignment="1" applyProtection="1">
      <alignment horizontal="center"/>
    </xf>
    <xf numFmtId="37" fontId="7" fillId="3" borderId="0" xfId="1" applyNumberFormat="1" applyFont="1" applyFill="1" applyBorder="1" applyAlignment="1" applyProtection="1">
      <alignment horizontal="center"/>
    </xf>
    <xf numFmtId="37" fontId="7" fillId="3" borderId="2" xfId="1" applyNumberFormat="1" applyFont="1" applyFill="1" applyBorder="1" applyAlignment="1" applyProtection="1">
      <alignment horizontal="center"/>
    </xf>
    <xf numFmtId="37" fontId="7" fillId="3" borderId="4" xfId="1" applyNumberFormat="1" applyFont="1" applyFill="1" applyBorder="1" applyAlignment="1" applyProtection="1">
      <alignment horizontal="center"/>
    </xf>
    <xf numFmtId="37" fontId="7" fillId="3" borderId="8" xfId="1" applyNumberFormat="1" applyFont="1" applyFill="1" applyBorder="1" applyAlignment="1" applyProtection="1">
      <alignment horizontal="center"/>
    </xf>
    <xf numFmtId="37" fontId="7" fillId="3" borderId="6" xfId="1" applyNumberFormat="1" applyFont="1" applyFill="1" applyBorder="1" applyAlignment="1" applyProtection="1">
      <alignment horizontal="center"/>
    </xf>
    <xf numFmtId="37" fontId="7" fillId="3" borderId="9" xfId="1" applyNumberFormat="1" applyFont="1" applyFill="1" applyBorder="1" applyAlignment="1" applyProtection="1">
      <alignment horizontal="center" vertical="center" wrapText="1"/>
    </xf>
    <xf numFmtId="37" fontId="7" fillId="3" borderId="10" xfId="1" applyNumberFormat="1" applyFont="1" applyFill="1" applyBorder="1" applyAlignment="1" applyProtection="1">
      <alignment horizontal="center" vertical="center"/>
    </xf>
    <xf numFmtId="37" fontId="7" fillId="3" borderId="1" xfId="1" applyNumberFormat="1" applyFont="1" applyFill="1" applyBorder="1" applyAlignment="1" applyProtection="1">
      <alignment horizontal="center" vertical="center"/>
    </xf>
    <xf numFmtId="37" fontId="7" fillId="3" borderId="2" xfId="1" applyNumberFormat="1" applyFont="1" applyFill="1" applyBorder="1" applyAlignment="1" applyProtection="1">
      <alignment horizontal="center" vertical="center"/>
    </xf>
    <xf numFmtId="37" fontId="7" fillId="3" borderId="4" xfId="1" applyNumberFormat="1" applyFont="1" applyFill="1" applyBorder="1" applyAlignment="1" applyProtection="1">
      <alignment horizontal="center" vertical="center"/>
    </xf>
    <xf numFmtId="37" fontId="7" fillId="3" borderId="6" xfId="1" applyNumberFormat="1" applyFont="1" applyFill="1" applyBorder="1" applyAlignment="1" applyProtection="1">
      <alignment horizontal="center" vertical="center"/>
    </xf>
    <xf numFmtId="37" fontId="7" fillId="3" borderId="11" xfId="1" applyNumberFormat="1" applyFont="1" applyFill="1" applyBorder="1" applyAlignment="1" applyProtection="1">
      <alignment horizontal="center"/>
    </xf>
    <xf numFmtId="37" fontId="7" fillId="3" borderId="12" xfId="1" applyNumberFormat="1" applyFont="1" applyFill="1" applyBorder="1" applyAlignment="1" applyProtection="1">
      <alignment horizontal="center"/>
    </xf>
    <xf numFmtId="37" fontId="7" fillId="3" borderId="13" xfId="1" applyNumberFormat="1" applyFont="1" applyFill="1" applyBorder="1" applyAlignment="1" applyProtection="1">
      <alignment horizontal="center"/>
    </xf>
    <xf numFmtId="37" fontId="7" fillId="3" borderId="5" xfId="1" applyNumberFormat="1" applyFont="1" applyFill="1" applyBorder="1" applyAlignment="1" applyProtection="1">
      <alignment horizontal="center" vertical="center" wrapText="1"/>
    </xf>
    <xf numFmtId="37" fontId="7" fillId="3" borderId="1" xfId="1" applyNumberFormat="1" applyFont="1" applyFill="1" applyBorder="1" applyAlignment="1" applyProtection="1">
      <alignment horizontal="center"/>
      <protection locked="0"/>
    </xf>
    <xf numFmtId="37" fontId="7" fillId="3" borderId="0" xfId="1" applyNumberFormat="1" applyFont="1" applyFill="1" applyBorder="1" applyAlignment="1" applyProtection="1">
      <alignment horizontal="center"/>
      <protection locked="0"/>
    </xf>
    <xf numFmtId="37" fontId="7" fillId="3" borderId="2" xfId="1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left" vertical="center" wrapText="1" indent="1"/>
    </xf>
    <xf numFmtId="165" fontId="14" fillId="3" borderId="10" xfId="1" applyNumberFormat="1" applyFont="1" applyFill="1" applyBorder="1" applyAlignment="1" applyProtection="1">
      <alignment horizontal="center" vertical="center"/>
    </xf>
    <xf numFmtId="165" fontId="14" fillId="3" borderId="2" xfId="1" applyNumberFormat="1" applyFont="1" applyFill="1" applyBorder="1" applyAlignment="1" applyProtection="1">
      <alignment horizontal="center" vertical="center"/>
      <protection locked="0"/>
    </xf>
    <xf numFmtId="165" fontId="14" fillId="3" borderId="2" xfId="1" applyNumberFormat="1" applyFont="1" applyFill="1" applyBorder="1" applyAlignment="1" applyProtection="1">
      <alignment horizontal="center" vertical="center"/>
    </xf>
    <xf numFmtId="165" fontId="14" fillId="3" borderId="6" xfId="1" applyNumberFormat="1" applyFont="1" applyFill="1" applyBorder="1" applyAlignment="1" applyProtection="1">
      <alignment horizontal="center" vertical="center"/>
    </xf>
    <xf numFmtId="165" fontId="7" fillId="3" borderId="9" xfId="1" applyNumberFormat="1" applyFont="1" applyFill="1" applyBorder="1" applyAlignment="1" applyProtection="1">
      <alignment horizontal="left" vertical="center"/>
    </xf>
    <xf numFmtId="165" fontId="7" fillId="3" borderId="10" xfId="1" applyNumberFormat="1" applyFont="1" applyFill="1" applyBorder="1" applyAlignment="1" applyProtection="1">
      <alignment horizontal="left" vertical="center"/>
    </xf>
    <xf numFmtId="165" fontId="7" fillId="3" borderId="1" xfId="1" applyNumberFormat="1" applyFont="1" applyFill="1" applyBorder="1" applyAlignment="1" applyProtection="1">
      <alignment horizontal="left" vertical="center"/>
    </xf>
    <xf numFmtId="165" fontId="7" fillId="3" borderId="2" xfId="1" applyNumberFormat="1" applyFont="1" applyFill="1" applyBorder="1" applyAlignment="1" applyProtection="1">
      <alignment horizontal="left" vertical="center"/>
    </xf>
    <xf numFmtId="165" fontId="7" fillId="3" borderId="4" xfId="1" applyNumberFormat="1" applyFont="1" applyFill="1" applyBorder="1" applyAlignment="1" applyProtection="1">
      <alignment horizontal="left" vertical="center"/>
    </xf>
    <xf numFmtId="165" fontId="7" fillId="3" borderId="6" xfId="1" applyNumberFormat="1" applyFont="1" applyFill="1" applyBorder="1" applyAlignment="1" applyProtection="1">
      <alignment horizontal="left" vertical="center"/>
    </xf>
    <xf numFmtId="165" fontId="7" fillId="3" borderId="11" xfId="1" applyNumberFormat="1" applyFont="1" applyFill="1" applyBorder="1" applyAlignment="1" applyProtection="1">
      <alignment horizontal="center" vertical="center"/>
    </xf>
    <xf numFmtId="165" fontId="7" fillId="3" borderId="12" xfId="1" applyNumberFormat="1" applyFont="1" applyFill="1" applyBorder="1" applyAlignment="1" applyProtection="1">
      <alignment horizontal="center" vertical="center"/>
    </xf>
    <xf numFmtId="165" fontId="7" fillId="3" borderId="13" xfId="1" applyNumberFormat="1" applyFont="1" applyFill="1" applyBorder="1" applyAlignment="1" applyProtection="1">
      <alignment horizontal="center" vertical="center"/>
    </xf>
    <xf numFmtId="165" fontId="7" fillId="3" borderId="9" xfId="1" applyNumberFormat="1" applyFont="1" applyFill="1" applyBorder="1" applyAlignment="1" applyProtection="1">
      <alignment horizontal="center" vertical="center"/>
    </xf>
    <xf numFmtId="165" fontId="7" fillId="3" borderId="4" xfId="1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14" xfId="0" applyBorder="1"/>
    <xf numFmtId="0" fontId="0" fillId="0" borderId="10" xfId="0" applyBorder="1"/>
    <xf numFmtId="0" fontId="0" fillId="0" borderId="0" xfId="0"/>
    <xf numFmtId="0" fontId="0" fillId="0" borderId="2" xfId="0" applyBorder="1"/>
    <xf numFmtId="0" fontId="0" fillId="0" borderId="8" xfId="0" applyBorder="1"/>
    <xf numFmtId="0" fontId="0" fillId="0" borderId="6" xfId="0" applyBorder="1"/>
    <xf numFmtId="0" fontId="0" fillId="0" borderId="1" xfId="0" applyBorder="1"/>
    <xf numFmtId="0" fontId="0" fillId="0" borderId="4" xfId="0" applyBorder="1"/>
    <xf numFmtId="0" fontId="0" fillId="0" borderId="12" xfId="0" applyBorder="1"/>
    <xf numFmtId="0" fontId="0" fillId="0" borderId="13" xfId="0" applyBorder="1"/>
    <xf numFmtId="165" fontId="7" fillId="3" borderId="10" xfId="1" applyNumberFormat="1" applyFont="1" applyFill="1" applyBorder="1" applyAlignment="1" applyProtection="1">
      <alignment horizontal="center" vertical="center"/>
    </xf>
    <xf numFmtId="165" fontId="7" fillId="3" borderId="1" xfId="1" applyNumberFormat="1" applyFont="1" applyFill="1" applyBorder="1" applyAlignment="1" applyProtection="1">
      <alignment horizontal="center" vertical="center"/>
    </xf>
    <xf numFmtId="165" fontId="7" fillId="3" borderId="2" xfId="1" applyNumberFormat="1" applyFont="1" applyFill="1" applyBorder="1" applyAlignment="1" applyProtection="1">
      <alignment horizontal="center" vertical="center"/>
    </xf>
    <xf numFmtId="165" fontId="7" fillId="3" borderId="6" xfId="1" applyNumberFormat="1" applyFont="1" applyFill="1" applyBorder="1" applyAlignment="1" applyProtection="1">
      <alignment horizontal="center" vertical="center"/>
    </xf>
    <xf numFmtId="165" fontId="7" fillId="3" borderId="15" xfId="1" applyNumberFormat="1" applyFont="1" applyFill="1" applyBorder="1" applyAlignment="1" applyProtection="1">
      <alignment horizontal="center" vertical="center"/>
    </xf>
    <xf numFmtId="165" fontId="7" fillId="3" borderId="7" xfId="1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165" fontId="14" fillId="3" borderId="17" xfId="1" applyNumberFormat="1" applyFont="1" applyFill="1" applyBorder="1" applyAlignment="1" applyProtection="1">
      <alignment horizontal="center"/>
    </xf>
    <xf numFmtId="165" fontId="14" fillId="3" borderId="18" xfId="1" applyNumberFormat="1" applyFont="1" applyFill="1" applyBorder="1" applyAlignment="1" applyProtection="1">
      <alignment horizontal="center"/>
    </xf>
    <xf numFmtId="165" fontId="14" fillId="3" borderId="19" xfId="1" applyNumberFormat="1" applyFont="1" applyFill="1" applyBorder="1" applyAlignment="1" applyProtection="1">
      <alignment horizontal="center"/>
    </xf>
    <xf numFmtId="165" fontId="14" fillId="3" borderId="20" xfId="1" applyNumberFormat="1" applyFont="1" applyFill="1" applyBorder="1" applyAlignment="1" applyProtection="1">
      <alignment horizontal="center"/>
      <protection locked="0"/>
    </xf>
    <xf numFmtId="165" fontId="14" fillId="3" borderId="0" xfId="1" applyNumberFormat="1" applyFont="1" applyFill="1" applyBorder="1" applyAlignment="1" applyProtection="1">
      <alignment horizontal="center"/>
      <protection locked="0"/>
    </xf>
    <xf numFmtId="165" fontId="14" fillId="3" borderId="21" xfId="1" applyNumberFormat="1" applyFont="1" applyFill="1" applyBorder="1" applyAlignment="1" applyProtection="1">
      <alignment horizontal="center"/>
      <protection locked="0"/>
    </xf>
    <xf numFmtId="165" fontId="14" fillId="3" borderId="20" xfId="1" applyNumberFormat="1" applyFont="1" applyFill="1" applyBorder="1" applyAlignment="1" applyProtection="1">
      <alignment horizontal="center"/>
    </xf>
    <xf numFmtId="165" fontId="14" fillId="3" borderId="0" xfId="1" applyNumberFormat="1" applyFont="1" applyFill="1" applyBorder="1" applyAlignment="1" applyProtection="1">
      <alignment horizontal="center"/>
    </xf>
    <xf numFmtId="165" fontId="14" fillId="3" borderId="21" xfId="1" applyNumberFormat="1" applyFont="1" applyFill="1" applyBorder="1" applyAlignment="1" applyProtection="1">
      <alignment horizontal="center"/>
    </xf>
    <xf numFmtId="165" fontId="7" fillId="3" borderId="14" xfId="1" applyNumberFormat="1" applyFont="1" applyFill="1" applyBorder="1" applyAlignment="1" applyProtection="1">
      <alignment horizontal="center" vertical="center"/>
    </xf>
    <xf numFmtId="165" fontId="7" fillId="3" borderId="0" xfId="1" applyNumberFormat="1" applyFont="1" applyFill="1" applyBorder="1" applyAlignment="1" applyProtection="1">
      <alignment horizontal="center" vertical="center"/>
    </xf>
    <xf numFmtId="165" fontId="7" fillId="3" borderId="8" xfId="1" applyNumberFormat="1" applyFont="1" applyFill="1" applyBorder="1" applyAlignment="1" applyProtection="1">
      <alignment horizontal="center" vertical="center"/>
    </xf>
    <xf numFmtId="165" fontId="7" fillId="3" borderId="11" xfId="1" applyNumberFormat="1" applyFont="1" applyFill="1" applyBorder="1" applyAlignment="1" applyProtection="1">
      <alignment horizontal="center"/>
    </xf>
    <xf numFmtId="165" fontId="7" fillId="3" borderId="12" xfId="1" applyNumberFormat="1" applyFont="1" applyFill="1" applyBorder="1" applyAlignment="1" applyProtection="1">
      <alignment horizontal="center"/>
    </xf>
    <xf numFmtId="165" fontId="7" fillId="3" borderId="13" xfId="1" applyNumberFormat="1" applyFont="1" applyFill="1" applyBorder="1" applyAlignment="1" applyProtection="1">
      <alignment horizontal="center"/>
    </xf>
    <xf numFmtId="165" fontId="7" fillId="3" borderId="3" xfId="1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 indent="3"/>
    </xf>
    <xf numFmtId="0" fontId="10" fillId="0" borderId="13" xfId="0" applyFont="1" applyFill="1" applyBorder="1" applyAlignment="1">
      <alignment horizontal="left" vertical="center" wrapText="1" indent="3"/>
    </xf>
    <xf numFmtId="0" fontId="22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/>
    </xf>
    <xf numFmtId="0" fontId="10" fillId="2" borderId="11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2:M58"/>
  <sheetViews>
    <sheetView tabSelected="1" topLeftCell="A43" zoomScale="110" zoomScaleNormal="110" workbookViewId="0">
      <selection activeCell="J46" sqref="J46"/>
    </sheetView>
  </sheetViews>
  <sheetFormatPr baseColWidth="10" defaultRowHeight="15"/>
  <cols>
    <col min="1" max="1" width="5.85546875" style="44" customWidth="1"/>
    <col min="2" max="2" width="37.7109375" customWidth="1"/>
    <col min="3" max="3" width="14.5703125" customWidth="1"/>
    <col min="4" max="4" width="12.7109375" customWidth="1"/>
    <col min="5" max="5" width="15.7109375" customWidth="1"/>
    <col min="6" max="6" width="14" customWidth="1"/>
    <col min="7" max="7" width="13.85546875" customWidth="1"/>
    <col min="8" max="8" width="13" customWidth="1"/>
    <col min="11" max="11" width="13.140625" hidden="1" customWidth="1"/>
    <col min="12" max="13" width="0" hidden="1" customWidth="1"/>
  </cols>
  <sheetData>
    <row r="2" spans="2:8">
      <c r="B2" s="159" t="s">
        <v>167</v>
      </c>
      <c r="C2" s="160"/>
      <c r="D2" s="160"/>
      <c r="E2" s="160"/>
      <c r="F2" s="160"/>
      <c r="G2" s="160"/>
      <c r="H2" s="160"/>
    </row>
    <row r="3" spans="2:8">
      <c r="B3" s="161" t="s">
        <v>166</v>
      </c>
      <c r="C3" s="162"/>
      <c r="D3" s="162"/>
      <c r="E3" s="162"/>
      <c r="F3" s="162"/>
      <c r="G3" s="162"/>
      <c r="H3" s="162"/>
    </row>
    <row r="4" spans="2:8">
      <c r="B4" s="163" t="s">
        <v>99</v>
      </c>
      <c r="C4" s="164"/>
      <c r="D4" s="164"/>
      <c r="E4" s="164"/>
      <c r="F4" s="164"/>
      <c r="G4" s="164"/>
      <c r="H4" s="164"/>
    </row>
    <row r="5" spans="2:8">
      <c r="B5" s="165" t="s">
        <v>213</v>
      </c>
      <c r="C5" s="166"/>
      <c r="D5" s="166"/>
      <c r="E5" s="166"/>
      <c r="F5" s="166"/>
      <c r="G5" s="166"/>
      <c r="H5" s="166"/>
    </row>
    <row r="6" spans="2:8">
      <c r="B6" s="35"/>
      <c r="C6" s="36"/>
      <c r="D6" s="36"/>
      <c r="E6" s="36"/>
      <c r="F6" s="36"/>
      <c r="G6" s="36"/>
      <c r="H6" s="36"/>
    </row>
    <row r="7" spans="2:8" ht="15" customHeight="1">
      <c r="B7" s="167" t="s">
        <v>100</v>
      </c>
      <c r="C7" s="168" t="s">
        <v>101</v>
      </c>
      <c r="D7" s="168"/>
      <c r="E7" s="168"/>
      <c r="F7" s="168"/>
      <c r="G7" s="168"/>
      <c r="H7" s="169" t="s">
        <v>102</v>
      </c>
    </row>
    <row r="8" spans="2:8" ht="60">
      <c r="B8" s="167"/>
      <c r="C8" s="80" t="s">
        <v>103</v>
      </c>
      <c r="D8" s="80" t="s">
        <v>104</v>
      </c>
      <c r="E8" s="37" t="s">
        <v>105</v>
      </c>
      <c r="F8" s="37" t="s">
        <v>106</v>
      </c>
      <c r="G8" s="37" t="s">
        <v>107</v>
      </c>
      <c r="H8" s="169"/>
    </row>
    <row r="9" spans="2:8">
      <c r="B9" s="25"/>
      <c r="C9" s="57"/>
      <c r="D9" s="58"/>
      <c r="E9" s="59"/>
      <c r="F9" s="57"/>
      <c r="G9" s="60"/>
      <c r="H9" s="60"/>
    </row>
    <row r="10" spans="2:8">
      <c r="B10" s="27" t="s">
        <v>108</v>
      </c>
      <c r="C10" s="107">
        <v>0</v>
      </c>
      <c r="D10" s="107">
        <v>0</v>
      </c>
      <c r="E10" s="107">
        <f t="shared" ref="E10:E19" si="0">+C10+D10</f>
        <v>0</v>
      </c>
      <c r="F10" s="107">
        <v>0</v>
      </c>
      <c r="G10" s="107">
        <v>0</v>
      </c>
      <c r="H10" s="107">
        <f>+G10-C10</f>
        <v>0</v>
      </c>
    </row>
    <row r="11" spans="2:8">
      <c r="B11" s="27" t="s">
        <v>109</v>
      </c>
      <c r="C11" s="107">
        <v>0</v>
      </c>
      <c r="D11" s="107">
        <v>0</v>
      </c>
      <c r="E11" s="107">
        <f t="shared" si="0"/>
        <v>0</v>
      </c>
      <c r="F11" s="107">
        <v>0</v>
      </c>
      <c r="G11" s="107">
        <v>0</v>
      </c>
      <c r="H11" s="107">
        <f t="shared" ref="H11:H23" si="1">+G11-C11</f>
        <v>0</v>
      </c>
    </row>
    <row r="12" spans="2:8">
      <c r="B12" s="27" t="s">
        <v>110</v>
      </c>
      <c r="C12" s="107">
        <v>0</v>
      </c>
      <c r="D12" s="107">
        <v>0</v>
      </c>
      <c r="E12" s="107">
        <f t="shared" si="0"/>
        <v>0</v>
      </c>
      <c r="F12" s="107">
        <v>0</v>
      </c>
      <c r="G12" s="107">
        <v>0</v>
      </c>
      <c r="H12" s="107">
        <f t="shared" si="1"/>
        <v>0</v>
      </c>
    </row>
    <row r="13" spans="2:8">
      <c r="B13" s="27" t="s">
        <v>111</v>
      </c>
      <c r="C13" s="107">
        <v>0</v>
      </c>
      <c r="D13" s="107">
        <v>0</v>
      </c>
      <c r="E13" s="107">
        <f t="shared" si="0"/>
        <v>0</v>
      </c>
      <c r="F13" s="107">
        <v>0</v>
      </c>
      <c r="G13" s="107">
        <v>0</v>
      </c>
      <c r="H13" s="107">
        <f t="shared" si="1"/>
        <v>0</v>
      </c>
    </row>
    <row r="14" spans="2:8">
      <c r="B14" s="27" t="s">
        <v>112</v>
      </c>
      <c r="C14" s="107">
        <v>0</v>
      </c>
      <c r="D14" s="107">
        <v>0</v>
      </c>
      <c r="E14" s="107">
        <f t="shared" si="0"/>
        <v>0</v>
      </c>
      <c r="F14" s="107">
        <v>0</v>
      </c>
      <c r="G14" s="107">
        <v>0</v>
      </c>
      <c r="H14" s="107">
        <f t="shared" si="1"/>
        <v>0</v>
      </c>
    </row>
    <row r="15" spans="2:8">
      <c r="B15" s="31" t="s">
        <v>113</v>
      </c>
      <c r="C15" s="107">
        <v>0</v>
      </c>
      <c r="D15" s="107">
        <v>0</v>
      </c>
      <c r="E15" s="107">
        <f t="shared" si="0"/>
        <v>0</v>
      </c>
      <c r="F15" s="107">
        <v>0</v>
      </c>
      <c r="G15" s="107">
        <v>0</v>
      </c>
      <c r="H15" s="107">
        <f t="shared" si="1"/>
        <v>0</v>
      </c>
    </row>
    <row r="16" spans="2:8">
      <c r="B16" s="31" t="s">
        <v>114</v>
      </c>
      <c r="C16" s="107">
        <v>0</v>
      </c>
      <c r="D16" s="107">
        <v>0</v>
      </c>
      <c r="E16" s="107">
        <f t="shared" si="0"/>
        <v>0</v>
      </c>
      <c r="F16" s="107">
        <v>0</v>
      </c>
      <c r="G16" s="107">
        <v>0</v>
      </c>
      <c r="H16" s="107">
        <f t="shared" si="1"/>
        <v>0</v>
      </c>
    </row>
    <row r="17" spans="2:13">
      <c r="B17" s="27" t="s">
        <v>115</v>
      </c>
      <c r="C17" s="107">
        <v>0</v>
      </c>
      <c r="D17" s="107">
        <v>0</v>
      </c>
      <c r="E17" s="107">
        <f t="shared" si="0"/>
        <v>0</v>
      </c>
      <c r="F17" s="107">
        <v>0</v>
      </c>
      <c r="G17" s="107">
        <v>0</v>
      </c>
      <c r="H17" s="107">
        <f t="shared" si="1"/>
        <v>0</v>
      </c>
    </row>
    <row r="18" spans="2:13">
      <c r="B18" s="31" t="s">
        <v>113</v>
      </c>
      <c r="C18" s="107">
        <v>0</v>
      </c>
      <c r="D18" s="107">
        <v>0</v>
      </c>
      <c r="E18" s="107">
        <f t="shared" si="0"/>
        <v>0</v>
      </c>
      <c r="F18" s="107">
        <v>0</v>
      </c>
      <c r="G18" s="107">
        <v>0</v>
      </c>
      <c r="H18" s="107">
        <f t="shared" si="1"/>
        <v>0</v>
      </c>
      <c r="M18">
        <f>4063573*5</f>
        <v>20317865</v>
      </c>
    </row>
    <row r="19" spans="2:13">
      <c r="B19" s="31" t="s">
        <v>114</v>
      </c>
      <c r="C19" s="107">
        <v>0</v>
      </c>
      <c r="D19" s="107">
        <v>0</v>
      </c>
      <c r="E19" s="107">
        <f t="shared" si="0"/>
        <v>0</v>
      </c>
      <c r="F19" s="107">
        <v>0</v>
      </c>
      <c r="G19" s="107">
        <v>0</v>
      </c>
      <c r="H19" s="107">
        <f t="shared" si="1"/>
        <v>0</v>
      </c>
      <c r="K19" s="83" t="s">
        <v>203</v>
      </c>
    </row>
    <row r="20" spans="2:13">
      <c r="B20" s="27" t="s">
        <v>116</v>
      </c>
      <c r="C20" s="107">
        <v>0</v>
      </c>
      <c r="D20" s="107">
        <f>2718+1923+2462+2395+2675+85316</f>
        <v>97489</v>
      </c>
      <c r="E20" s="107">
        <f>+C20+D20</f>
        <v>97489</v>
      </c>
      <c r="F20" s="107">
        <f>+E20</f>
        <v>97489</v>
      </c>
      <c r="G20" s="107">
        <f>+E20</f>
        <v>97489</v>
      </c>
      <c r="H20" s="107">
        <f t="shared" si="1"/>
        <v>97489</v>
      </c>
      <c r="K20" s="81">
        <f>2388</f>
        <v>2388</v>
      </c>
      <c r="L20" s="78" t="s">
        <v>202</v>
      </c>
    </row>
    <row r="21" spans="2:13">
      <c r="B21" s="27" t="s">
        <v>117</v>
      </c>
      <c r="C21" s="107">
        <v>0</v>
      </c>
      <c r="D21" s="107">
        <v>0</v>
      </c>
      <c r="E21" s="107">
        <f>+C21+D21</f>
        <v>0</v>
      </c>
      <c r="F21" s="107">
        <v>0</v>
      </c>
      <c r="G21" s="107">
        <v>0</v>
      </c>
      <c r="H21" s="107">
        <f t="shared" si="1"/>
        <v>0</v>
      </c>
      <c r="K21" s="81">
        <v>175</v>
      </c>
      <c r="L21" s="78" t="s">
        <v>201</v>
      </c>
    </row>
    <row r="22" spans="2:13" ht="15.75" thickBot="1">
      <c r="B22" s="27" t="s">
        <v>118</v>
      </c>
      <c r="C22" s="107">
        <f>7075707+4833107+4833107+4833107+4833107+4833107</f>
        <v>31241242</v>
      </c>
      <c r="D22" s="106">
        <v>3440537</v>
      </c>
      <c r="E22" s="107">
        <f>+C22+D22</f>
        <v>34681779</v>
      </c>
      <c r="F22" s="107">
        <f>4226003+6468603+4226003+4226003+7093118+4799425</f>
        <v>31039155</v>
      </c>
      <c r="G22" s="107">
        <f>4226003+6468603+4226003+4226003+7093118+4799425</f>
        <v>31039155</v>
      </c>
      <c r="H22" s="107">
        <f t="shared" si="1"/>
        <v>-202087</v>
      </c>
      <c r="K22" s="82">
        <f>SUM(K20:K21)</f>
        <v>2563</v>
      </c>
    </row>
    <row r="23" spans="2:13" ht="15.75" thickTop="1">
      <c r="B23" s="27" t="s">
        <v>119</v>
      </c>
      <c r="C23" s="107">
        <v>0</v>
      </c>
      <c r="D23" s="107">
        <v>0</v>
      </c>
      <c r="E23" s="107">
        <f>+C23+D23</f>
        <v>0</v>
      </c>
      <c r="F23" s="107">
        <v>0</v>
      </c>
      <c r="G23" s="107">
        <v>0</v>
      </c>
      <c r="H23" s="107">
        <f t="shared" si="1"/>
        <v>0</v>
      </c>
    </row>
    <row r="24" spans="2:13">
      <c r="B24" s="32"/>
      <c r="C24" s="110"/>
      <c r="D24" s="111"/>
      <c r="E24" s="112"/>
      <c r="F24" s="110"/>
      <c r="G24" s="113"/>
      <c r="H24" s="113"/>
      <c r="K24" s="83" t="s">
        <v>204</v>
      </c>
    </row>
    <row r="25" spans="2:13">
      <c r="B25" s="33" t="s">
        <v>120</v>
      </c>
      <c r="C25" s="114">
        <f>SUM(C10:C24)</f>
        <v>31241242</v>
      </c>
      <c r="D25" s="114">
        <f>SUM(D10:D24)</f>
        <v>3538026</v>
      </c>
      <c r="E25" s="114">
        <f>SUM(E10:E23)</f>
        <v>34779268</v>
      </c>
      <c r="F25" s="114">
        <f>SUM(F10:F23)</f>
        <v>31136644</v>
      </c>
      <c r="G25" s="114">
        <f>SUM(G10:G23)</f>
        <v>31136644</v>
      </c>
      <c r="H25" s="170">
        <f>SUM(H10:H23)</f>
        <v>-104598</v>
      </c>
      <c r="K25" s="81">
        <v>2242600</v>
      </c>
      <c r="L25" s="78" t="s">
        <v>200</v>
      </c>
    </row>
    <row r="26" spans="2:13">
      <c r="B26" s="79"/>
      <c r="C26" s="115"/>
      <c r="D26" s="115"/>
      <c r="E26" s="115"/>
      <c r="F26" s="172" t="s">
        <v>121</v>
      </c>
      <c r="G26" s="173"/>
      <c r="H26" s="171"/>
      <c r="K26" s="81">
        <f>3035530+1</f>
        <v>3035531</v>
      </c>
      <c r="L26" s="78" t="s">
        <v>201</v>
      </c>
    </row>
    <row r="27" spans="2:13" ht="15.75" thickBot="1">
      <c r="B27" s="79"/>
      <c r="C27" s="34"/>
      <c r="D27" s="34"/>
      <c r="E27" s="34"/>
      <c r="F27" s="34"/>
      <c r="G27" s="34"/>
      <c r="H27" s="34"/>
      <c r="K27" s="82">
        <f>SUM(K25:K26)</f>
        <v>5278131</v>
      </c>
    </row>
    <row r="28" spans="2:13" ht="15.75" customHeight="1" thickTop="1">
      <c r="B28" s="167" t="s">
        <v>122</v>
      </c>
      <c r="C28" s="168" t="s">
        <v>101</v>
      </c>
      <c r="D28" s="168"/>
      <c r="E28" s="168"/>
      <c r="F28" s="168"/>
      <c r="G28" s="168"/>
      <c r="H28" s="169" t="s">
        <v>102</v>
      </c>
    </row>
    <row r="29" spans="2:13" ht="60">
      <c r="B29" s="167"/>
      <c r="C29" s="80" t="s">
        <v>103</v>
      </c>
      <c r="D29" s="80" t="s">
        <v>104</v>
      </c>
      <c r="E29" s="37" t="s">
        <v>105</v>
      </c>
      <c r="F29" s="37" t="s">
        <v>106</v>
      </c>
      <c r="G29" s="37" t="s">
        <v>107</v>
      </c>
      <c r="H29" s="169"/>
    </row>
    <row r="30" spans="2:13">
      <c r="B30" s="26"/>
      <c r="C30" s="40"/>
      <c r="D30" s="42"/>
      <c r="E30" s="42"/>
      <c r="F30" s="43"/>
      <c r="G30" s="41"/>
      <c r="H30" s="41"/>
    </row>
    <row r="31" spans="2:13">
      <c r="B31" s="38" t="s">
        <v>123</v>
      </c>
      <c r="C31" s="29"/>
      <c r="D31" s="27"/>
      <c r="E31" s="27"/>
      <c r="F31" s="28"/>
      <c r="G31" s="30"/>
      <c r="H31" s="30"/>
    </row>
    <row r="32" spans="2:13">
      <c r="B32" s="28" t="s">
        <v>108</v>
      </c>
      <c r="C32" s="106">
        <v>0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</row>
    <row r="33" spans="2:8">
      <c r="B33" s="28" t="s">
        <v>110</v>
      </c>
      <c r="C33" s="106">
        <v>0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</row>
    <row r="34" spans="2:8">
      <c r="B34" s="28" t="s">
        <v>111</v>
      </c>
      <c r="C34" s="106">
        <v>0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</row>
    <row r="35" spans="2:8">
      <c r="B35" s="28" t="s">
        <v>112</v>
      </c>
      <c r="C35" s="106">
        <v>0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</row>
    <row r="36" spans="2:8">
      <c r="B36" s="38" t="s">
        <v>113</v>
      </c>
      <c r="C36" s="106">
        <v>0</v>
      </c>
      <c r="D36" s="107">
        <v>0</v>
      </c>
      <c r="E36" s="107">
        <v>0</v>
      </c>
      <c r="F36" s="107">
        <v>0</v>
      </c>
      <c r="G36" s="107">
        <v>0</v>
      </c>
      <c r="H36" s="107">
        <v>0</v>
      </c>
    </row>
    <row r="37" spans="2:8">
      <c r="B37" s="38" t="s">
        <v>114</v>
      </c>
      <c r="C37" s="106">
        <v>0</v>
      </c>
      <c r="D37" s="107">
        <v>0</v>
      </c>
      <c r="E37" s="107">
        <v>0</v>
      </c>
      <c r="F37" s="107">
        <v>0</v>
      </c>
      <c r="G37" s="107">
        <v>0</v>
      </c>
      <c r="H37" s="107">
        <v>0</v>
      </c>
    </row>
    <row r="38" spans="2:8">
      <c r="B38" s="28" t="s">
        <v>115</v>
      </c>
      <c r="C38" s="106">
        <v>0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</row>
    <row r="39" spans="2:8">
      <c r="B39" s="38" t="s">
        <v>113</v>
      </c>
      <c r="C39" s="106">
        <v>0</v>
      </c>
      <c r="D39" s="107">
        <v>0</v>
      </c>
      <c r="E39" s="107">
        <v>0</v>
      </c>
      <c r="F39" s="107">
        <v>0</v>
      </c>
      <c r="G39" s="107">
        <v>0</v>
      </c>
      <c r="H39" s="107">
        <v>0</v>
      </c>
    </row>
    <row r="40" spans="2:8">
      <c r="B40" s="38" t="s">
        <v>114</v>
      </c>
      <c r="C40" s="106">
        <v>0</v>
      </c>
      <c r="D40" s="107">
        <v>0</v>
      </c>
      <c r="E40" s="107">
        <v>0</v>
      </c>
      <c r="F40" s="107">
        <v>0</v>
      </c>
      <c r="G40" s="107">
        <v>0</v>
      </c>
      <c r="H40" s="107">
        <v>0</v>
      </c>
    </row>
    <row r="41" spans="2:8">
      <c r="B41" s="28" t="s">
        <v>117</v>
      </c>
      <c r="C41" s="106">
        <v>0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</row>
    <row r="42" spans="2:8">
      <c r="B42" s="28" t="s">
        <v>118</v>
      </c>
      <c r="C42" s="106">
        <v>0</v>
      </c>
      <c r="D42" s="107">
        <v>0</v>
      </c>
      <c r="E42" s="107">
        <v>0</v>
      </c>
      <c r="F42" s="107">
        <v>0</v>
      </c>
      <c r="G42" s="107">
        <v>0</v>
      </c>
      <c r="H42" s="107">
        <v>0</v>
      </c>
    </row>
    <row r="43" spans="2:8">
      <c r="B43" s="28"/>
      <c r="C43" s="106"/>
      <c r="D43" s="107"/>
      <c r="E43" s="107"/>
      <c r="F43" s="107"/>
      <c r="G43" s="107"/>
      <c r="H43" s="107"/>
    </row>
    <row r="44" spans="2:8">
      <c r="B44" s="38" t="s">
        <v>124</v>
      </c>
      <c r="C44" s="106">
        <v>31241242</v>
      </c>
      <c r="D44" s="107">
        <v>3538026</v>
      </c>
      <c r="E44" s="107">
        <v>34779268</v>
      </c>
      <c r="F44" s="107">
        <v>31136644</v>
      </c>
      <c r="G44" s="107">
        <v>31136644</v>
      </c>
      <c r="H44" s="107">
        <v>-104598</v>
      </c>
    </row>
    <row r="45" spans="2:8">
      <c r="B45" s="28" t="s">
        <v>109</v>
      </c>
      <c r="C45" s="106">
        <v>0</v>
      </c>
      <c r="D45" s="107">
        <v>0</v>
      </c>
      <c r="E45" s="107">
        <v>0</v>
      </c>
      <c r="F45" s="107">
        <v>0</v>
      </c>
      <c r="G45" s="107">
        <v>0</v>
      </c>
      <c r="H45" s="107">
        <v>0</v>
      </c>
    </row>
    <row r="46" spans="2:8">
      <c r="B46" s="28" t="s">
        <v>116</v>
      </c>
      <c r="C46" s="107">
        <v>0</v>
      </c>
      <c r="D46" s="107">
        <f>2718+1923+2462+2395+2675+85316</f>
        <v>97489</v>
      </c>
      <c r="E46" s="107">
        <f>+C46+D46</f>
        <v>97489</v>
      </c>
      <c r="F46" s="107">
        <f>+E46</f>
        <v>97489</v>
      </c>
      <c r="G46" s="107">
        <f>+E46</f>
        <v>97489</v>
      </c>
      <c r="H46" s="107">
        <f>+G46-C46</f>
        <v>97489</v>
      </c>
    </row>
    <row r="47" spans="2:8">
      <c r="B47" s="28" t="s">
        <v>118</v>
      </c>
      <c r="C47" s="107">
        <f>7075707+4833107+4833107+4833107+4833107+4833107</f>
        <v>31241242</v>
      </c>
      <c r="D47" s="106">
        <v>3440537</v>
      </c>
      <c r="E47" s="107">
        <f>+C47+D47</f>
        <v>34681779</v>
      </c>
      <c r="F47" s="107">
        <f>4226003+6468603+4226003+4226003+7093118+4799425</f>
        <v>31039155</v>
      </c>
      <c r="G47" s="107">
        <f>4226003+6468603+4226003+4226003+7093118+4799425</f>
        <v>31039155</v>
      </c>
      <c r="H47" s="107">
        <f t="shared" ref="H47" si="2">+G47-C47</f>
        <v>-202087</v>
      </c>
    </row>
    <row r="48" spans="2:8">
      <c r="B48" s="28"/>
      <c r="C48" s="108"/>
      <c r="D48" s="109"/>
      <c r="E48" s="109"/>
      <c r="F48" s="109"/>
      <c r="G48" s="109"/>
      <c r="H48" s="109"/>
    </row>
    <row r="49" spans="2:9">
      <c r="B49" s="28" t="s">
        <v>119</v>
      </c>
      <c r="C49" s="106">
        <v>0</v>
      </c>
      <c r="D49" s="107">
        <v>0</v>
      </c>
      <c r="E49" s="107">
        <v>0</v>
      </c>
      <c r="F49" s="107">
        <v>0</v>
      </c>
      <c r="G49" s="107">
        <v>0</v>
      </c>
      <c r="H49" s="107">
        <v>0</v>
      </c>
    </row>
    <row r="50" spans="2:9">
      <c r="B50" s="38" t="s">
        <v>125</v>
      </c>
      <c r="C50" s="106">
        <v>0</v>
      </c>
      <c r="D50" s="107">
        <v>0</v>
      </c>
      <c r="E50" s="107">
        <v>0</v>
      </c>
      <c r="F50" s="107">
        <v>0</v>
      </c>
      <c r="G50" s="107">
        <v>0</v>
      </c>
      <c r="H50" s="107">
        <v>0</v>
      </c>
    </row>
    <row r="51" spans="2:9">
      <c r="B51" s="39"/>
      <c r="C51" s="94"/>
      <c r="D51" s="95"/>
      <c r="E51" s="95"/>
      <c r="F51" s="96"/>
      <c r="G51" s="97"/>
      <c r="H51" s="97"/>
    </row>
    <row r="52" spans="2:9">
      <c r="B52" s="33" t="s">
        <v>120</v>
      </c>
      <c r="C52" s="114">
        <f t="shared" ref="C52" si="3">SUM(C32:C51)</f>
        <v>62482484</v>
      </c>
      <c r="D52" s="114">
        <v>3538026</v>
      </c>
      <c r="E52" s="114">
        <v>34779268</v>
      </c>
      <c r="F52" s="114">
        <v>31136644</v>
      </c>
      <c r="G52" s="114">
        <v>31136644</v>
      </c>
      <c r="H52" s="170">
        <v>-104598</v>
      </c>
    </row>
    <row r="53" spans="2:9">
      <c r="B53" s="79"/>
      <c r="C53" s="115"/>
      <c r="D53" s="115"/>
      <c r="E53" s="115"/>
      <c r="F53" s="172" t="s">
        <v>121</v>
      </c>
      <c r="G53" s="173"/>
      <c r="H53" s="171"/>
    </row>
    <row r="55" spans="2:9" ht="15" customHeight="1">
      <c r="B55" s="158" t="s">
        <v>126</v>
      </c>
      <c r="C55" s="158"/>
      <c r="D55" s="158"/>
      <c r="E55" s="158"/>
      <c r="F55" s="158"/>
      <c r="G55" s="158"/>
      <c r="H55" s="158"/>
      <c r="I55" s="52"/>
    </row>
    <row r="56" spans="2:9">
      <c r="B56" s="158"/>
      <c r="C56" s="158"/>
      <c r="D56" s="158"/>
      <c r="E56" s="158"/>
      <c r="F56" s="158"/>
      <c r="G56" s="158"/>
      <c r="H56" s="158"/>
      <c r="I56" s="52"/>
    </row>
    <row r="57" spans="2:9">
      <c r="B57" s="54"/>
    </row>
    <row r="58" spans="2:9" s="54" customFormat="1">
      <c r="C58" s="56"/>
    </row>
  </sheetData>
  <mergeCells count="15">
    <mergeCell ref="B55:H56"/>
    <mergeCell ref="B2:H2"/>
    <mergeCell ref="B3:H3"/>
    <mergeCell ref="B4:H4"/>
    <mergeCell ref="B5:H5"/>
    <mergeCell ref="B7:B8"/>
    <mergeCell ref="C7:G7"/>
    <mergeCell ref="H7:H8"/>
    <mergeCell ref="H52:H53"/>
    <mergeCell ref="F53:G53"/>
    <mergeCell ref="H25:H26"/>
    <mergeCell ref="F26:G26"/>
    <mergeCell ref="B28:B29"/>
    <mergeCell ref="C28:G28"/>
    <mergeCell ref="H28:H29"/>
  </mergeCells>
  <pageMargins left="0.35433070866141736" right="0.23622047244094491" top="0.27559055118110237" bottom="0.31496062992125984" header="0.11811023622047245" footer="0.15748031496062992"/>
  <pageSetup scale="7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J42"/>
  <sheetViews>
    <sheetView topLeftCell="A15" workbookViewId="0">
      <selection activeCell="D30" sqref="D30"/>
    </sheetView>
  </sheetViews>
  <sheetFormatPr baseColWidth="10" defaultRowHeight="15"/>
  <cols>
    <col min="1" max="1" width="1.85546875" customWidth="1"/>
    <col min="2" max="2" width="20.28515625" customWidth="1"/>
    <col min="3" max="3" width="12.28515625" customWidth="1"/>
    <col min="4" max="4" width="16.140625" customWidth="1"/>
    <col min="5" max="5" width="15.140625" customWidth="1"/>
    <col min="6" max="6" width="16.5703125" customWidth="1"/>
    <col min="7" max="7" width="16.140625" customWidth="1"/>
    <col min="8" max="8" width="16.28515625" bestFit="1" customWidth="1"/>
    <col min="9" max="9" width="14.5703125" customWidth="1"/>
  </cols>
  <sheetData>
    <row r="5" spans="2:9">
      <c r="B5" s="176" t="s">
        <v>167</v>
      </c>
      <c r="C5" s="177"/>
      <c r="D5" s="177"/>
      <c r="E5" s="177"/>
      <c r="F5" s="177"/>
      <c r="G5" s="177"/>
      <c r="H5" s="177"/>
      <c r="I5" s="178"/>
    </row>
    <row r="6" spans="2:9">
      <c r="B6" s="195" t="s">
        <v>166</v>
      </c>
      <c r="C6" s="196"/>
      <c r="D6" s="196"/>
      <c r="E6" s="196"/>
      <c r="F6" s="196"/>
      <c r="G6" s="196"/>
      <c r="H6" s="196"/>
      <c r="I6" s="197"/>
    </row>
    <row r="7" spans="2:9">
      <c r="B7" s="179" t="s">
        <v>0</v>
      </c>
      <c r="C7" s="180"/>
      <c r="D7" s="180"/>
      <c r="E7" s="180"/>
      <c r="F7" s="180"/>
      <c r="G7" s="180"/>
      <c r="H7" s="180"/>
      <c r="I7" s="181"/>
    </row>
    <row r="8" spans="2:9">
      <c r="B8" s="179" t="s">
        <v>84</v>
      </c>
      <c r="C8" s="180"/>
      <c r="D8" s="180"/>
      <c r="E8" s="180"/>
      <c r="F8" s="180"/>
      <c r="G8" s="180"/>
      <c r="H8" s="180"/>
      <c r="I8" s="181"/>
    </row>
    <row r="9" spans="2:9">
      <c r="B9" s="182" t="s">
        <v>213</v>
      </c>
      <c r="C9" s="183"/>
      <c r="D9" s="183"/>
      <c r="E9" s="183"/>
      <c r="F9" s="183"/>
      <c r="G9" s="183"/>
      <c r="H9" s="183"/>
      <c r="I9" s="184"/>
    </row>
    <row r="10" spans="2:9">
      <c r="B10" s="5"/>
      <c r="C10" s="5"/>
      <c r="D10" s="5"/>
      <c r="E10" s="5"/>
      <c r="F10" s="5"/>
      <c r="G10" s="5"/>
      <c r="H10" s="5"/>
      <c r="I10" s="5"/>
    </row>
    <row r="11" spans="2:9">
      <c r="B11" s="185" t="s">
        <v>2</v>
      </c>
      <c r="C11" s="186"/>
      <c r="D11" s="191" t="s">
        <v>3</v>
      </c>
      <c r="E11" s="192"/>
      <c r="F11" s="192"/>
      <c r="G11" s="192"/>
      <c r="H11" s="193"/>
      <c r="I11" s="194" t="s">
        <v>4</v>
      </c>
    </row>
    <row r="12" spans="2:9" ht="24.75">
      <c r="B12" s="187"/>
      <c r="C12" s="188"/>
      <c r="D12" s="12" t="s">
        <v>5</v>
      </c>
      <c r="E12" s="11" t="s">
        <v>6</v>
      </c>
      <c r="F12" s="12" t="s">
        <v>7</v>
      </c>
      <c r="G12" s="12" t="s">
        <v>8</v>
      </c>
      <c r="H12" s="12" t="s">
        <v>9</v>
      </c>
      <c r="I12" s="194"/>
    </row>
    <row r="13" spans="2:9">
      <c r="B13" s="189"/>
      <c r="C13" s="190"/>
      <c r="D13" s="10">
        <v>1</v>
      </c>
      <c r="E13" s="10">
        <v>2</v>
      </c>
      <c r="F13" s="10" t="s">
        <v>10</v>
      </c>
      <c r="G13" s="10">
        <v>4</v>
      </c>
      <c r="H13" s="10">
        <v>5</v>
      </c>
      <c r="I13" s="10" t="s">
        <v>11</v>
      </c>
    </row>
    <row r="14" spans="2:9">
      <c r="B14" s="6"/>
      <c r="C14" s="7"/>
      <c r="D14" s="8"/>
      <c r="E14" s="8"/>
      <c r="F14" s="8"/>
      <c r="G14" s="8"/>
      <c r="H14" s="8"/>
      <c r="I14" s="8"/>
    </row>
    <row r="15" spans="2:9">
      <c r="B15" s="174" t="s">
        <v>85</v>
      </c>
      <c r="C15" s="175"/>
      <c r="D15" s="120">
        <v>31241242</v>
      </c>
      <c r="E15" s="120">
        <v>1490590</v>
      </c>
      <c r="F15" s="120">
        <f>+D15+E15</f>
        <v>32731832</v>
      </c>
      <c r="G15" s="120">
        <v>23838978</v>
      </c>
      <c r="H15" s="120">
        <v>23533690</v>
      </c>
      <c r="I15" s="120">
        <f>+F15-G15</f>
        <v>8892854</v>
      </c>
    </row>
    <row r="16" spans="2:9">
      <c r="B16" s="174" t="s">
        <v>86</v>
      </c>
      <c r="C16" s="175"/>
      <c r="D16" s="121"/>
      <c r="E16" s="121"/>
      <c r="F16" s="120">
        <v>0</v>
      </c>
      <c r="G16" s="120">
        <v>0</v>
      </c>
      <c r="H16" s="120">
        <v>0</v>
      </c>
      <c r="I16" s="120">
        <v>0</v>
      </c>
    </row>
    <row r="17" spans="2:9">
      <c r="B17" s="174" t="s">
        <v>87</v>
      </c>
      <c r="C17" s="175"/>
      <c r="D17" s="121">
        <v>0</v>
      </c>
      <c r="E17" s="121">
        <v>0</v>
      </c>
      <c r="F17" s="120">
        <v>0</v>
      </c>
      <c r="G17" s="120">
        <v>0</v>
      </c>
      <c r="H17" s="120">
        <v>0</v>
      </c>
      <c r="I17" s="120">
        <v>0</v>
      </c>
    </row>
    <row r="18" spans="2:9">
      <c r="B18" s="174" t="s">
        <v>88</v>
      </c>
      <c r="C18" s="175"/>
      <c r="D18" s="121">
        <v>0</v>
      </c>
      <c r="E18" s="121">
        <v>0</v>
      </c>
      <c r="F18" s="120">
        <v>0</v>
      </c>
      <c r="G18" s="120">
        <v>0</v>
      </c>
      <c r="H18" s="120">
        <v>0</v>
      </c>
      <c r="I18" s="120">
        <v>0</v>
      </c>
    </row>
    <row r="19" spans="2:9">
      <c r="B19" s="174" t="s">
        <v>89</v>
      </c>
      <c r="C19" s="175"/>
      <c r="D19" s="121">
        <v>0</v>
      </c>
      <c r="E19" s="121">
        <v>0</v>
      </c>
      <c r="F19" s="120">
        <v>0</v>
      </c>
      <c r="G19" s="120">
        <v>0</v>
      </c>
      <c r="H19" s="120">
        <v>0</v>
      </c>
      <c r="I19" s="120">
        <v>0</v>
      </c>
    </row>
    <row r="20" spans="2:9">
      <c r="B20" s="174" t="s">
        <v>90</v>
      </c>
      <c r="C20" s="175"/>
      <c r="D20" s="121">
        <v>0</v>
      </c>
      <c r="E20" s="121">
        <v>0</v>
      </c>
      <c r="F20" s="120">
        <v>0</v>
      </c>
      <c r="G20" s="120">
        <v>0</v>
      </c>
      <c r="H20" s="121">
        <v>0</v>
      </c>
      <c r="I20" s="120">
        <v>0</v>
      </c>
    </row>
    <row r="21" spans="2:9">
      <c r="B21" s="174" t="s">
        <v>91</v>
      </c>
      <c r="C21" s="175"/>
      <c r="D21" s="121">
        <v>0</v>
      </c>
      <c r="E21" s="121">
        <v>0</v>
      </c>
      <c r="F21" s="120">
        <v>0</v>
      </c>
      <c r="G21" s="120">
        <v>0</v>
      </c>
      <c r="H21" s="120">
        <v>0</v>
      </c>
      <c r="I21" s="120">
        <v>0</v>
      </c>
    </row>
    <row r="22" spans="2:9">
      <c r="B22" s="174" t="s">
        <v>92</v>
      </c>
      <c r="C22" s="175"/>
      <c r="D22" s="121">
        <v>0</v>
      </c>
      <c r="E22" s="121">
        <v>0</v>
      </c>
      <c r="F22" s="120">
        <v>0</v>
      </c>
      <c r="G22" s="120">
        <v>0</v>
      </c>
      <c r="H22" s="120">
        <v>0</v>
      </c>
      <c r="I22" s="120">
        <v>0</v>
      </c>
    </row>
    <row r="23" spans="2:9">
      <c r="B23" s="174" t="s">
        <v>93</v>
      </c>
      <c r="C23" s="175"/>
      <c r="D23" s="121">
        <v>0</v>
      </c>
      <c r="E23" s="121">
        <v>0</v>
      </c>
      <c r="F23" s="120">
        <v>0</v>
      </c>
      <c r="G23" s="120">
        <v>0</v>
      </c>
      <c r="H23" s="120">
        <v>0</v>
      </c>
      <c r="I23" s="120">
        <v>0</v>
      </c>
    </row>
    <row r="24" spans="2:9">
      <c r="B24" s="9"/>
      <c r="C24" s="13"/>
      <c r="D24" s="122"/>
      <c r="E24" s="122"/>
      <c r="F24" s="122"/>
      <c r="G24" s="122"/>
      <c r="H24" s="122"/>
      <c r="I24" s="122"/>
    </row>
    <row r="25" spans="2:9" ht="24" customHeight="1">
      <c r="B25" s="262" t="s">
        <v>83</v>
      </c>
      <c r="C25" s="263"/>
      <c r="D25" s="123">
        <f>SUM(D15:D24)</f>
        <v>31241242</v>
      </c>
      <c r="E25" s="123">
        <f>SUM(E15:E24)</f>
        <v>1490590</v>
      </c>
      <c r="F25" s="123">
        <f>SUM(F15:F23)</f>
        <v>32731832</v>
      </c>
      <c r="G25" s="123">
        <v>23878978</v>
      </c>
      <c r="H25" s="123">
        <v>23533690</v>
      </c>
      <c r="I25" s="123">
        <v>8892854</v>
      </c>
    </row>
    <row r="36" spans="3:10">
      <c r="C36" s="55"/>
      <c r="D36" s="55"/>
      <c r="E36" s="55"/>
      <c r="F36" s="55"/>
      <c r="G36" s="55"/>
      <c r="H36" s="55"/>
      <c r="I36" s="55"/>
      <c r="J36" s="55"/>
    </row>
    <row r="37" spans="3:10">
      <c r="C37" s="55"/>
      <c r="D37" s="55"/>
      <c r="E37" s="55"/>
      <c r="F37" s="55"/>
      <c r="G37" s="55"/>
      <c r="H37" s="55"/>
      <c r="I37" s="55"/>
      <c r="J37" s="55"/>
    </row>
    <row r="38" spans="3:10">
      <c r="C38" s="55"/>
      <c r="D38" s="55"/>
      <c r="E38" s="55"/>
      <c r="F38" s="55"/>
      <c r="G38" s="55"/>
      <c r="H38" s="55"/>
      <c r="I38" s="55"/>
      <c r="J38" s="55"/>
    </row>
    <row r="39" spans="3:10">
      <c r="C39" s="55"/>
      <c r="D39" s="102"/>
      <c r="E39" s="55"/>
      <c r="F39" s="55"/>
      <c r="G39" s="55"/>
      <c r="H39" s="102"/>
      <c r="I39" s="55"/>
      <c r="J39" s="55"/>
    </row>
    <row r="40" spans="3:10">
      <c r="C40" s="103"/>
      <c r="D40" s="102"/>
      <c r="E40" s="55"/>
      <c r="F40" s="55"/>
      <c r="G40" s="55"/>
      <c r="H40" s="55"/>
      <c r="I40" s="55"/>
      <c r="J40" s="55"/>
    </row>
    <row r="41" spans="3:10">
      <c r="C41" s="55"/>
      <c r="D41" s="55"/>
      <c r="E41" s="55"/>
      <c r="F41" s="55"/>
      <c r="G41" s="55"/>
      <c r="H41" s="55"/>
      <c r="I41" s="55"/>
      <c r="J41" s="55"/>
    </row>
    <row r="42" spans="3:10">
      <c r="C42" s="55"/>
      <c r="D42" s="55"/>
      <c r="E42" s="55"/>
      <c r="F42" s="55"/>
      <c r="G42" s="55"/>
      <c r="H42" s="55"/>
      <c r="I42" s="55"/>
      <c r="J42" s="55"/>
    </row>
  </sheetData>
  <mergeCells count="18">
    <mergeCell ref="B25:C25"/>
    <mergeCell ref="B15:C15"/>
    <mergeCell ref="B16:C16"/>
    <mergeCell ref="B5:I5"/>
    <mergeCell ref="B7:I7"/>
    <mergeCell ref="B8:I8"/>
    <mergeCell ref="B9:I9"/>
    <mergeCell ref="B11:C13"/>
    <mergeCell ref="D11:H11"/>
    <mergeCell ref="I11:I12"/>
    <mergeCell ref="B6:I6"/>
    <mergeCell ref="B17:C17"/>
    <mergeCell ref="B18:C18"/>
    <mergeCell ref="B19:C19"/>
    <mergeCell ref="B20:C20"/>
    <mergeCell ref="B21:C21"/>
    <mergeCell ref="B22:C22"/>
    <mergeCell ref="B23:C23"/>
  </mergeCells>
  <pageMargins left="0.15748031496062992" right="0.19685039370078741" top="0.74803149606299213" bottom="0.74803149606299213" header="0.31496062992125984" footer="0.31496062992125984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42"/>
  <sheetViews>
    <sheetView topLeftCell="A14" workbookViewId="0">
      <selection activeCell="D30" sqref="D30"/>
    </sheetView>
  </sheetViews>
  <sheetFormatPr baseColWidth="10" defaultRowHeight="15"/>
  <cols>
    <col min="1" max="1" width="2.42578125" customWidth="1"/>
    <col min="3" max="3" width="7" customWidth="1"/>
    <col min="4" max="4" width="12.85546875" customWidth="1"/>
    <col min="5" max="5" width="15.140625" customWidth="1"/>
    <col min="6" max="6" width="13.85546875" customWidth="1"/>
    <col min="7" max="8" width="13.5703125" customWidth="1"/>
    <col min="9" max="9" width="14" customWidth="1"/>
  </cols>
  <sheetData>
    <row r="3" spans="2:9">
      <c r="B3" s="14"/>
      <c r="C3" s="14"/>
      <c r="D3" s="14"/>
      <c r="E3" s="14"/>
      <c r="F3" s="14"/>
      <c r="G3" s="14"/>
      <c r="H3" s="14"/>
      <c r="I3" s="14"/>
    </row>
    <row r="4" spans="2:9">
      <c r="B4" s="159" t="s">
        <v>167</v>
      </c>
      <c r="C4" s="160"/>
      <c r="D4" s="160"/>
      <c r="E4" s="160"/>
      <c r="F4" s="160"/>
      <c r="G4" s="160"/>
      <c r="H4" s="160"/>
      <c r="I4" s="200"/>
    </row>
    <row r="5" spans="2:9">
      <c r="B5" s="161" t="s">
        <v>166</v>
      </c>
      <c r="C5" s="162"/>
      <c r="D5" s="162"/>
      <c r="E5" s="162"/>
      <c r="F5" s="162"/>
      <c r="G5" s="162"/>
      <c r="H5" s="162"/>
      <c r="I5" s="201"/>
    </row>
    <row r="6" spans="2:9">
      <c r="B6" s="163" t="s">
        <v>0</v>
      </c>
      <c r="C6" s="164"/>
      <c r="D6" s="164"/>
      <c r="E6" s="164"/>
      <c r="F6" s="164"/>
      <c r="G6" s="164"/>
      <c r="H6" s="164"/>
      <c r="I6" s="202"/>
    </row>
    <row r="7" spans="2:9">
      <c r="B7" s="163" t="s">
        <v>94</v>
      </c>
      <c r="C7" s="164"/>
      <c r="D7" s="164"/>
      <c r="E7" s="164"/>
      <c r="F7" s="164"/>
      <c r="G7" s="164"/>
      <c r="H7" s="164"/>
      <c r="I7" s="202"/>
    </row>
    <row r="8" spans="2:9">
      <c r="B8" s="165" t="s">
        <v>213</v>
      </c>
      <c r="C8" s="166"/>
      <c r="D8" s="166"/>
      <c r="E8" s="166"/>
      <c r="F8" s="166"/>
      <c r="G8" s="166"/>
      <c r="H8" s="166"/>
      <c r="I8" s="203"/>
    </row>
    <row r="9" spans="2:9">
      <c r="B9" s="15"/>
      <c r="C9" s="15"/>
      <c r="D9" s="15"/>
      <c r="E9" s="15"/>
      <c r="F9" s="15"/>
      <c r="G9" s="15"/>
      <c r="H9" s="15"/>
      <c r="I9" s="15"/>
    </row>
    <row r="10" spans="2:9">
      <c r="B10" s="204" t="s">
        <v>2</v>
      </c>
      <c r="C10" s="205"/>
      <c r="D10" s="210" t="s">
        <v>95</v>
      </c>
      <c r="E10" s="211"/>
      <c r="F10" s="211"/>
      <c r="G10" s="211"/>
      <c r="H10" s="212"/>
      <c r="I10" s="213" t="s">
        <v>4</v>
      </c>
    </row>
    <row r="11" spans="2:9" ht="24">
      <c r="B11" s="206"/>
      <c r="C11" s="207"/>
      <c r="D11" s="18" t="s">
        <v>5</v>
      </c>
      <c r="E11" s="19" t="s">
        <v>6</v>
      </c>
      <c r="F11" s="18" t="s">
        <v>7</v>
      </c>
      <c r="G11" s="18" t="s">
        <v>8</v>
      </c>
      <c r="H11" s="18" t="s">
        <v>9</v>
      </c>
      <c r="I11" s="214"/>
    </row>
    <row r="12" spans="2:9">
      <c r="B12" s="208"/>
      <c r="C12" s="209"/>
      <c r="D12" s="18">
        <v>1</v>
      </c>
      <c r="E12" s="18">
        <v>2</v>
      </c>
      <c r="F12" s="18" t="s">
        <v>10</v>
      </c>
      <c r="G12" s="18">
        <v>4</v>
      </c>
      <c r="H12" s="18">
        <v>5</v>
      </c>
      <c r="I12" s="18" t="s">
        <v>11</v>
      </c>
    </row>
    <row r="13" spans="2:9">
      <c r="B13" s="20"/>
      <c r="C13" s="21"/>
      <c r="D13" s="22"/>
      <c r="E13" s="22"/>
      <c r="F13" s="22"/>
      <c r="G13" s="22"/>
      <c r="H13" s="22"/>
      <c r="I13" s="22"/>
    </row>
    <row r="14" spans="2:9">
      <c r="B14" s="198" t="s">
        <v>96</v>
      </c>
      <c r="C14" s="199"/>
      <c r="D14" s="138">
        <v>30403108</v>
      </c>
      <c r="E14" s="138">
        <v>1095265</v>
      </c>
      <c r="F14" s="138">
        <f>+D14+E14</f>
        <v>31498373</v>
      </c>
      <c r="G14" s="138">
        <v>22882462</v>
      </c>
      <c r="H14" s="138">
        <v>22636351</v>
      </c>
      <c r="I14" s="138">
        <f>+F14-G14</f>
        <v>8615911</v>
      </c>
    </row>
    <row r="15" spans="2:9">
      <c r="B15" s="16"/>
      <c r="C15" s="17"/>
      <c r="D15" s="138"/>
      <c r="E15" s="138"/>
      <c r="F15" s="138"/>
      <c r="G15" s="138"/>
      <c r="H15" s="138"/>
      <c r="I15" s="138"/>
    </row>
    <row r="16" spans="2:9">
      <c r="B16" s="198" t="s">
        <v>97</v>
      </c>
      <c r="C16" s="199"/>
      <c r="D16" s="139">
        <v>838134</v>
      </c>
      <c r="E16" s="139">
        <v>395325</v>
      </c>
      <c r="F16" s="138">
        <f>+D16+E16</f>
        <v>1233459</v>
      </c>
      <c r="G16" s="139">
        <v>956516</v>
      </c>
      <c r="H16" s="139">
        <v>897339</v>
      </c>
      <c r="I16" s="138">
        <f>+F16-G16</f>
        <v>276943</v>
      </c>
    </row>
    <row r="17" spans="2:9">
      <c r="B17" s="16"/>
      <c r="C17" s="17"/>
      <c r="D17" s="138"/>
      <c r="E17" s="138"/>
      <c r="F17" s="138"/>
      <c r="G17" s="138"/>
      <c r="H17" s="138"/>
      <c r="I17" s="138"/>
    </row>
    <row r="18" spans="2:9" ht="42" customHeight="1">
      <c r="B18" s="198" t="s">
        <v>98</v>
      </c>
      <c r="C18" s="199"/>
      <c r="D18" s="139">
        <v>0</v>
      </c>
      <c r="E18" s="139">
        <v>0</v>
      </c>
      <c r="F18" s="138">
        <v>0</v>
      </c>
      <c r="G18" s="139">
        <v>0</v>
      </c>
      <c r="H18" s="139">
        <v>0</v>
      </c>
      <c r="I18" s="138">
        <v>0</v>
      </c>
    </row>
    <row r="19" spans="2:9" ht="19.5" customHeight="1">
      <c r="B19" s="23"/>
      <c r="C19" s="24"/>
      <c r="D19" s="140"/>
      <c r="E19" s="140"/>
      <c r="F19" s="140"/>
      <c r="G19" s="140"/>
      <c r="H19" s="140"/>
      <c r="I19" s="140"/>
    </row>
    <row r="20" spans="2:9" ht="33.75" customHeight="1">
      <c r="B20" s="264" t="s">
        <v>83</v>
      </c>
      <c r="C20" s="265"/>
      <c r="D20" s="141">
        <f t="shared" ref="D20:I20" si="0">SUM(D14:D18)</f>
        <v>31241242</v>
      </c>
      <c r="E20" s="141">
        <f t="shared" si="0"/>
        <v>1490590</v>
      </c>
      <c r="F20" s="141">
        <f t="shared" si="0"/>
        <v>32731832</v>
      </c>
      <c r="G20" s="141">
        <f t="shared" si="0"/>
        <v>23838978</v>
      </c>
      <c r="H20" s="141">
        <f t="shared" si="0"/>
        <v>23533690</v>
      </c>
      <c r="I20" s="141">
        <f t="shared" si="0"/>
        <v>8892854</v>
      </c>
    </row>
    <row r="22" spans="2:9">
      <c r="D22" s="98"/>
      <c r="E22" s="98"/>
      <c r="F22" s="98"/>
      <c r="G22" s="98"/>
      <c r="H22" s="98"/>
      <c r="I22" s="98"/>
    </row>
    <row r="23" spans="2:9">
      <c r="D23" s="61"/>
      <c r="E23" s="61"/>
      <c r="F23" s="61"/>
      <c r="G23" s="61"/>
      <c r="H23" s="61"/>
      <c r="I23" s="61"/>
    </row>
    <row r="24" spans="2:9">
      <c r="D24" s="61"/>
      <c r="E24" s="61"/>
      <c r="F24" s="61"/>
      <c r="G24" s="61"/>
      <c r="H24" s="61"/>
      <c r="I24" s="61"/>
    </row>
    <row r="41" spans="3:9">
      <c r="D41" s="104"/>
      <c r="E41" s="55"/>
      <c r="F41" s="55"/>
      <c r="G41" s="55"/>
      <c r="H41" s="104"/>
      <c r="I41" s="55"/>
    </row>
    <row r="42" spans="3:9">
      <c r="C42" s="101"/>
      <c r="D42" s="105"/>
      <c r="E42" s="55"/>
      <c r="F42" s="55"/>
      <c r="G42" s="55"/>
      <c r="H42" s="55"/>
      <c r="I42" s="55"/>
    </row>
  </sheetData>
  <mergeCells count="12">
    <mergeCell ref="B20:C20"/>
    <mergeCell ref="B14:C14"/>
    <mergeCell ref="B16:C16"/>
    <mergeCell ref="B18:C18"/>
    <mergeCell ref="B4:I4"/>
    <mergeCell ref="B5:I5"/>
    <mergeCell ref="B6:I6"/>
    <mergeCell ref="B7:I7"/>
    <mergeCell ref="B8:I8"/>
    <mergeCell ref="B10:C12"/>
    <mergeCell ref="D10:H10"/>
    <mergeCell ref="I10:I11"/>
  </mergeCells>
  <pageMargins left="0.39370078740157483" right="0.31496062992125984" top="0.74803149606299213" bottom="0.74803149606299213" header="0.31496062992125984" footer="0.31496062992125984"/>
  <pageSetup scale="9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L90"/>
  <sheetViews>
    <sheetView zoomScale="110" zoomScaleNormal="110" workbookViewId="0">
      <pane xSplit="3" ySplit="11" topLeftCell="D84" activePane="bottomRight" state="frozen"/>
      <selection activeCell="E37" sqref="E37"/>
      <selection pane="topRight" activeCell="E37" sqref="E37"/>
      <selection pane="bottomLeft" activeCell="E37" sqref="E37"/>
      <selection pane="bottomRight" activeCell="E86" sqref="E86"/>
    </sheetView>
  </sheetViews>
  <sheetFormatPr baseColWidth="10" defaultColWidth="11.42578125" defaultRowHeight="15"/>
  <cols>
    <col min="1" max="1" width="3" style="156" customWidth="1"/>
    <col min="2" max="2" width="6.5703125" style="156" customWidth="1"/>
    <col min="3" max="3" width="25.5703125" style="156" customWidth="1"/>
    <col min="4" max="4" width="16.28515625" style="156" customWidth="1"/>
    <col min="5" max="5" width="15" style="156" customWidth="1"/>
    <col min="6" max="6" width="16.42578125" style="156" customWidth="1"/>
    <col min="7" max="7" width="19.5703125" style="156" customWidth="1"/>
    <col min="8" max="8" width="16.42578125" style="156" bestFit="1" customWidth="1"/>
    <col min="9" max="9" width="15.5703125" style="156" bestFit="1" customWidth="1"/>
    <col min="10" max="10" width="11.42578125" style="156" customWidth="1"/>
    <col min="11" max="11" width="17.7109375" style="156" customWidth="1"/>
    <col min="12" max="12" width="22.42578125" style="156" customWidth="1"/>
    <col min="13" max="16384" width="11.42578125" style="156"/>
  </cols>
  <sheetData>
    <row r="3" spans="2:12">
      <c r="B3" s="176" t="s">
        <v>167</v>
      </c>
      <c r="C3" s="217"/>
      <c r="D3" s="217"/>
      <c r="E3" s="217"/>
      <c r="F3" s="217"/>
      <c r="G3" s="217"/>
      <c r="H3" s="217"/>
      <c r="I3" s="218"/>
    </row>
    <row r="4" spans="2:12">
      <c r="B4" s="195" t="s">
        <v>166</v>
      </c>
      <c r="C4" s="219"/>
      <c r="D4" s="219"/>
      <c r="E4" s="219"/>
      <c r="F4" s="219"/>
      <c r="G4" s="219"/>
      <c r="H4" s="219"/>
      <c r="I4" s="220"/>
    </row>
    <row r="5" spans="2:12">
      <c r="B5" s="179" t="s">
        <v>0</v>
      </c>
      <c r="C5" s="219"/>
      <c r="D5" s="219"/>
      <c r="E5" s="219"/>
      <c r="F5" s="219"/>
      <c r="G5" s="219"/>
      <c r="H5" s="219"/>
      <c r="I5" s="220"/>
    </row>
    <row r="6" spans="2:12">
      <c r="B6" s="179" t="s">
        <v>1</v>
      </c>
      <c r="C6" s="219"/>
      <c r="D6" s="219"/>
      <c r="E6" s="219"/>
      <c r="F6" s="219"/>
      <c r="G6" s="219"/>
      <c r="H6" s="219"/>
      <c r="I6" s="220"/>
    </row>
    <row r="7" spans="2:12">
      <c r="B7" s="182" t="s">
        <v>213</v>
      </c>
      <c r="C7" s="221"/>
      <c r="D7" s="221"/>
      <c r="E7" s="221"/>
      <c r="F7" s="221"/>
      <c r="G7" s="221"/>
      <c r="H7" s="221"/>
      <c r="I7" s="222"/>
    </row>
    <row r="8" spans="2:12">
      <c r="B8" s="45"/>
      <c r="C8" s="45"/>
      <c r="D8" s="45"/>
      <c r="E8" s="45"/>
      <c r="F8" s="45"/>
      <c r="G8" s="45"/>
      <c r="H8" s="45"/>
      <c r="I8" s="45"/>
    </row>
    <row r="9" spans="2:12">
      <c r="B9" s="185" t="s">
        <v>2</v>
      </c>
      <c r="C9" s="218"/>
      <c r="D9" s="191" t="s">
        <v>3</v>
      </c>
      <c r="E9" s="225"/>
      <c r="F9" s="225"/>
      <c r="G9" s="225"/>
      <c r="H9" s="226"/>
      <c r="I9" s="194" t="s">
        <v>4</v>
      </c>
    </row>
    <row r="10" spans="2:12" ht="24.75">
      <c r="B10" s="223"/>
      <c r="C10" s="220"/>
      <c r="D10" s="12" t="s">
        <v>5</v>
      </c>
      <c r="E10" s="11" t="s">
        <v>6</v>
      </c>
      <c r="F10" s="12" t="s">
        <v>7</v>
      </c>
      <c r="G10" s="12" t="s">
        <v>8</v>
      </c>
      <c r="H10" s="12" t="s">
        <v>9</v>
      </c>
      <c r="I10" s="194"/>
    </row>
    <row r="11" spans="2:12">
      <c r="B11" s="224"/>
      <c r="C11" s="222"/>
      <c r="D11" s="10">
        <v>1</v>
      </c>
      <c r="E11" s="10">
        <v>2</v>
      </c>
      <c r="F11" s="10" t="s">
        <v>10</v>
      </c>
      <c r="G11" s="10">
        <v>4</v>
      </c>
      <c r="H11" s="10">
        <v>5</v>
      </c>
      <c r="I11" s="10" t="s">
        <v>11</v>
      </c>
    </row>
    <row r="12" spans="2:12" ht="15" customHeight="1">
      <c r="B12" s="215" t="s">
        <v>12</v>
      </c>
      <c r="C12" s="216"/>
      <c r="D12" s="119">
        <f t="shared" ref="D12:I12" si="0">SUM(D13:D19)</f>
        <v>14433852</v>
      </c>
      <c r="E12" s="119">
        <f t="shared" si="0"/>
        <v>167529</v>
      </c>
      <c r="F12" s="119">
        <f t="shared" si="0"/>
        <v>14601381</v>
      </c>
      <c r="G12" s="119">
        <f t="shared" si="0"/>
        <v>11670413</v>
      </c>
      <c r="H12" s="119">
        <f t="shared" ref="H12" si="1">SUM(H13:H19)</f>
        <v>11670413</v>
      </c>
      <c r="I12" s="119">
        <f t="shared" si="0"/>
        <v>2930968</v>
      </c>
      <c r="K12" s="81"/>
      <c r="L12" s="157"/>
    </row>
    <row r="13" spans="2:12" ht="24">
      <c r="B13" s="1"/>
      <c r="C13" s="2" t="s">
        <v>13</v>
      </c>
      <c r="D13" s="118">
        <v>10532760</v>
      </c>
      <c r="E13" s="147">
        <v>252447</v>
      </c>
      <c r="F13" s="148">
        <f t="shared" ref="F13:F19" si="2">+D13+E13</f>
        <v>10785207</v>
      </c>
      <c r="G13" s="148">
        <v>9530450</v>
      </c>
      <c r="H13" s="148">
        <v>9530450</v>
      </c>
      <c r="I13" s="148">
        <f t="shared" ref="I13:I19" si="3">+F13-G13</f>
        <v>1254757</v>
      </c>
      <c r="K13" s="81"/>
      <c r="L13" s="157"/>
    </row>
    <row r="14" spans="2:12" ht="24">
      <c r="B14" s="1"/>
      <c r="C14" s="2" t="s">
        <v>14</v>
      </c>
      <c r="D14" s="118">
        <v>136380</v>
      </c>
      <c r="E14" s="147">
        <v>27520</v>
      </c>
      <c r="F14" s="148">
        <f t="shared" si="2"/>
        <v>163900</v>
      </c>
      <c r="G14" s="148">
        <v>136950</v>
      </c>
      <c r="H14" s="148">
        <v>136950</v>
      </c>
      <c r="I14" s="148">
        <f t="shared" si="3"/>
        <v>26950</v>
      </c>
      <c r="K14" s="81"/>
      <c r="L14" s="157"/>
    </row>
    <row r="15" spans="2:12" ht="24">
      <c r="B15" s="1"/>
      <c r="C15" s="2" t="s">
        <v>15</v>
      </c>
      <c r="D15" s="118">
        <v>2136324</v>
      </c>
      <c r="E15" s="147">
        <v>-162933</v>
      </c>
      <c r="F15" s="148">
        <f t="shared" si="2"/>
        <v>1973391</v>
      </c>
      <c r="G15" s="148">
        <v>706577</v>
      </c>
      <c r="H15" s="148">
        <v>706577</v>
      </c>
      <c r="I15" s="148">
        <f t="shared" si="3"/>
        <v>1266814</v>
      </c>
      <c r="K15" s="81"/>
      <c r="L15" s="157"/>
    </row>
    <row r="16" spans="2:12">
      <c r="B16" s="1"/>
      <c r="C16" s="2" t="s">
        <v>16</v>
      </c>
      <c r="D16" s="118">
        <v>1420644</v>
      </c>
      <c r="E16" s="147">
        <v>75591</v>
      </c>
      <c r="F16" s="148">
        <f t="shared" si="2"/>
        <v>1496235</v>
      </c>
      <c r="G16" s="148">
        <v>1162863</v>
      </c>
      <c r="H16" s="148">
        <v>1162863</v>
      </c>
      <c r="I16" s="148">
        <f t="shared" si="3"/>
        <v>333372</v>
      </c>
      <c r="K16" s="81"/>
      <c r="L16" s="157"/>
    </row>
    <row r="17" spans="2:12" ht="24">
      <c r="B17" s="1"/>
      <c r="C17" s="2" t="s">
        <v>17</v>
      </c>
      <c r="D17" s="118">
        <v>207744</v>
      </c>
      <c r="E17" s="147">
        <v>-25096</v>
      </c>
      <c r="F17" s="148">
        <f t="shared" si="2"/>
        <v>182648</v>
      </c>
      <c r="G17" s="148">
        <v>133573</v>
      </c>
      <c r="H17" s="148">
        <v>133573</v>
      </c>
      <c r="I17" s="148">
        <f t="shared" si="3"/>
        <v>49075</v>
      </c>
      <c r="K17" s="81"/>
      <c r="L17" s="157"/>
    </row>
    <row r="18" spans="2:12">
      <c r="B18" s="1"/>
      <c r="C18" s="2" t="s">
        <v>18</v>
      </c>
      <c r="D18" s="118">
        <v>0</v>
      </c>
      <c r="E18" s="148">
        <v>0</v>
      </c>
      <c r="F18" s="148">
        <f t="shared" si="2"/>
        <v>0</v>
      </c>
      <c r="G18" s="148">
        <v>0</v>
      </c>
      <c r="H18" s="148">
        <v>0</v>
      </c>
      <c r="I18" s="148">
        <f t="shared" si="3"/>
        <v>0</v>
      </c>
      <c r="K18" s="81"/>
      <c r="L18" s="157"/>
    </row>
    <row r="19" spans="2:12" ht="24">
      <c r="B19" s="1"/>
      <c r="C19" s="2" t="s">
        <v>19</v>
      </c>
      <c r="D19" s="118">
        <v>0</v>
      </c>
      <c r="E19" s="148">
        <v>0</v>
      </c>
      <c r="F19" s="148">
        <f t="shared" si="2"/>
        <v>0</v>
      </c>
      <c r="G19" s="148">
        <v>0</v>
      </c>
      <c r="H19" s="148">
        <v>0</v>
      </c>
      <c r="I19" s="148">
        <f t="shared" si="3"/>
        <v>0</v>
      </c>
      <c r="K19" s="81"/>
      <c r="L19" s="157"/>
    </row>
    <row r="20" spans="2:12" ht="15" customHeight="1">
      <c r="B20" s="215" t="s">
        <v>20</v>
      </c>
      <c r="C20" s="216"/>
      <c r="D20" s="119">
        <f t="shared" ref="D20:I20" si="4">SUM(D21:D29)</f>
        <v>1943478</v>
      </c>
      <c r="E20" s="149">
        <f t="shared" si="4"/>
        <v>93981</v>
      </c>
      <c r="F20" s="149">
        <f t="shared" si="4"/>
        <v>2037459</v>
      </c>
      <c r="G20" s="149">
        <f t="shared" si="4"/>
        <v>1655981</v>
      </c>
      <c r="H20" s="149">
        <f t="shared" ref="H20" si="5">SUM(H21:H29)</f>
        <v>1655986</v>
      </c>
      <c r="I20" s="149">
        <f t="shared" si="4"/>
        <v>381478</v>
      </c>
      <c r="K20" s="81"/>
      <c r="L20" s="157"/>
    </row>
    <row r="21" spans="2:12" ht="36">
      <c r="B21" s="1"/>
      <c r="C21" s="2" t="s">
        <v>21</v>
      </c>
      <c r="D21" s="118">
        <v>748770</v>
      </c>
      <c r="E21" s="148">
        <v>-6052</v>
      </c>
      <c r="F21" s="148">
        <f t="shared" ref="F21:F29" si="6">+D21+E21</f>
        <v>742718</v>
      </c>
      <c r="G21" s="148">
        <v>581470</v>
      </c>
      <c r="H21" s="148">
        <v>581471</v>
      </c>
      <c r="I21" s="148">
        <f t="shared" ref="I21:I29" si="7">+F21-G21</f>
        <v>161248</v>
      </c>
      <c r="K21" s="81"/>
      <c r="L21" s="157"/>
    </row>
    <row r="22" spans="2:12">
      <c r="B22" s="1"/>
      <c r="C22" s="2" t="s">
        <v>22</v>
      </c>
      <c r="D22" s="118">
        <v>263304</v>
      </c>
      <c r="E22" s="148">
        <v>43295</v>
      </c>
      <c r="F22" s="148">
        <f t="shared" si="6"/>
        <v>306599</v>
      </c>
      <c r="G22" s="148">
        <v>268002</v>
      </c>
      <c r="H22" s="148">
        <v>268006</v>
      </c>
      <c r="I22" s="148">
        <f t="shared" si="7"/>
        <v>38597</v>
      </c>
      <c r="K22" s="81"/>
      <c r="L22" s="157"/>
    </row>
    <row r="23" spans="2:12" ht="36">
      <c r="B23" s="1"/>
      <c r="C23" s="2" t="s">
        <v>23</v>
      </c>
      <c r="D23" s="118">
        <v>0</v>
      </c>
      <c r="E23" s="148">
        <v>0</v>
      </c>
      <c r="F23" s="148">
        <f t="shared" si="6"/>
        <v>0</v>
      </c>
      <c r="G23" s="148">
        <v>0</v>
      </c>
      <c r="H23" s="148">
        <v>0</v>
      </c>
      <c r="I23" s="148">
        <f t="shared" si="7"/>
        <v>0</v>
      </c>
      <c r="K23" s="81"/>
      <c r="L23" s="157"/>
    </row>
    <row r="24" spans="2:12" ht="24">
      <c r="B24" s="1"/>
      <c r="C24" s="2" t="s">
        <v>24</v>
      </c>
      <c r="D24" s="118">
        <v>28008</v>
      </c>
      <c r="E24" s="148">
        <v>2380</v>
      </c>
      <c r="F24" s="148">
        <f t="shared" si="6"/>
        <v>30388</v>
      </c>
      <c r="G24" s="148">
        <v>21547</v>
      </c>
      <c r="H24" s="148">
        <v>21547</v>
      </c>
      <c r="I24" s="148">
        <f t="shared" si="7"/>
        <v>8841</v>
      </c>
      <c r="K24" s="81"/>
      <c r="L24" s="157"/>
    </row>
    <row r="25" spans="2:12" ht="36">
      <c r="B25" s="1"/>
      <c r="C25" s="2" t="s">
        <v>25</v>
      </c>
      <c r="D25" s="118">
        <v>19296</v>
      </c>
      <c r="E25" s="148">
        <v>-1012</v>
      </c>
      <c r="F25" s="148">
        <f t="shared" si="6"/>
        <v>18284</v>
      </c>
      <c r="G25" s="148">
        <v>15565</v>
      </c>
      <c r="H25" s="148">
        <v>15565</v>
      </c>
      <c r="I25" s="148">
        <f t="shared" si="7"/>
        <v>2719</v>
      </c>
      <c r="K25" s="81"/>
      <c r="L25" s="157"/>
    </row>
    <row r="26" spans="2:12" ht="24">
      <c r="B26" s="1"/>
      <c r="C26" s="2" t="s">
        <v>26</v>
      </c>
      <c r="D26" s="118">
        <v>678204</v>
      </c>
      <c r="E26" s="148">
        <v>-44765</v>
      </c>
      <c r="F26" s="148">
        <f t="shared" si="6"/>
        <v>633439</v>
      </c>
      <c r="G26" s="148">
        <v>555742</v>
      </c>
      <c r="H26" s="148">
        <v>555742</v>
      </c>
      <c r="I26" s="148">
        <f t="shared" si="7"/>
        <v>77697</v>
      </c>
      <c r="K26" s="81"/>
      <c r="L26" s="157"/>
    </row>
    <row r="27" spans="2:12" ht="36">
      <c r="B27" s="1"/>
      <c r="C27" s="2" t="s">
        <v>27</v>
      </c>
      <c r="D27" s="118">
        <v>158814</v>
      </c>
      <c r="E27" s="148">
        <v>-45934</v>
      </c>
      <c r="F27" s="148">
        <f t="shared" si="6"/>
        <v>112880</v>
      </c>
      <c r="G27" s="148">
        <v>20504</v>
      </c>
      <c r="H27" s="148">
        <v>20504</v>
      </c>
      <c r="I27" s="148">
        <f t="shared" si="7"/>
        <v>92376</v>
      </c>
      <c r="K27" s="81"/>
      <c r="L27" s="157"/>
    </row>
    <row r="28" spans="2:12" ht="24">
      <c r="B28" s="1"/>
      <c r="C28" s="2" t="s">
        <v>28</v>
      </c>
      <c r="D28" s="118">
        <v>0</v>
      </c>
      <c r="E28" s="148">
        <v>0</v>
      </c>
      <c r="F28" s="148">
        <f t="shared" si="6"/>
        <v>0</v>
      </c>
      <c r="G28" s="148">
        <v>0</v>
      </c>
      <c r="H28" s="148">
        <v>0</v>
      </c>
      <c r="I28" s="148">
        <f t="shared" si="7"/>
        <v>0</v>
      </c>
      <c r="K28" s="81"/>
      <c r="L28" s="157"/>
    </row>
    <row r="29" spans="2:12" ht="24">
      <c r="B29" s="1"/>
      <c r="C29" s="2" t="s">
        <v>29</v>
      </c>
      <c r="D29" s="118">
        <v>47082</v>
      </c>
      <c r="E29" s="148">
        <v>146069</v>
      </c>
      <c r="F29" s="148">
        <f t="shared" si="6"/>
        <v>193151</v>
      </c>
      <c r="G29" s="148">
        <v>193151</v>
      </c>
      <c r="H29" s="148">
        <v>193151</v>
      </c>
      <c r="I29" s="148">
        <f t="shared" si="7"/>
        <v>0</v>
      </c>
      <c r="K29" s="81"/>
      <c r="L29" s="157"/>
    </row>
    <row r="30" spans="2:12" ht="15" customHeight="1">
      <c r="B30" s="215" t="s">
        <v>30</v>
      </c>
      <c r="C30" s="216"/>
      <c r="D30" s="149">
        <f t="shared" ref="D30:I30" si="8">SUM(D31:D39)</f>
        <v>14025778</v>
      </c>
      <c r="E30" s="149">
        <f t="shared" si="8"/>
        <v>833755</v>
      </c>
      <c r="F30" s="149">
        <f t="shared" si="8"/>
        <v>14859533</v>
      </c>
      <c r="G30" s="149">
        <f t="shared" si="8"/>
        <v>9556068</v>
      </c>
      <c r="H30" s="149">
        <f t="shared" ref="H30" si="9">SUM(H31:H39)</f>
        <v>9309952</v>
      </c>
      <c r="I30" s="149">
        <f t="shared" si="8"/>
        <v>5303465</v>
      </c>
      <c r="K30" s="81"/>
      <c r="L30" s="157"/>
    </row>
    <row r="31" spans="2:12">
      <c r="B31" s="1"/>
      <c r="C31" s="2" t="s">
        <v>31</v>
      </c>
      <c r="D31" s="117">
        <v>548022</v>
      </c>
      <c r="E31" s="148">
        <v>5298</v>
      </c>
      <c r="F31" s="150">
        <f t="shared" ref="F31:F39" si="10">+D31+E31</f>
        <v>553320</v>
      </c>
      <c r="G31" s="150">
        <v>462472</v>
      </c>
      <c r="H31" s="150">
        <v>462521</v>
      </c>
      <c r="I31" s="148">
        <f t="shared" ref="I31:I39" si="11">+F31-G31</f>
        <v>90848</v>
      </c>
      <c r="K31" s="81"/>
      <c r="L31" s="157"/>
    </row>
    <row r="32" spans="2:12">
      <c r="B32" s="1"/>
      <c r="C32" s="2" t="s">
        <v>32</v>
      </c>
      <c r="D32" s="117">
        <v>883794</v>
      </c>
      <c r="E32" s="148">
        <v>149000</v>
      </c>
      <c r="F32" s="150">
        <f t="shared" si="10"/>
        <v>1032794</v>
      </c>
      <c r="G32" s="150">
        <v>1032794</v>
      </c>
      <c r="H32" s="150">
        <v>1032744</v>
      </c>
      <c r="I32" s="148">
        <f t="shared" si="11"/>
        <v>0</v>
      </c>
      <c r="K32" s="81"/>
      <c r="L32" s="157"/>
    </row>
    <row r="33" spans="2:12" ht="36">
      <c r="B33" s="1"/>
      <c r="C33" s="2" t="s">
        <v>33</v>
      </c>
      <c r="D33" s="117">
        <v>9570898</v>
      </c>
      <c r="E33" s="148">
        <v>716268</v>
      </c>
      <c r="F33" s="150">
        <f t="shared" si="10"/>
        <v>10287166</v>
      </c>
      <c r="G33" s="150">
        <v>6188078</v>
      </c>
      <c r="H33" s="150">
        <v>5950652</v>
      </c>
      <c r="I33" s="148">
        <f t="shared" si="11"/>
        <v>4099088</v>
      </c>
      <c r="K33" s="81"/>
      <c r="L33" s="157"/>
    </row>
    <row r="34" spans="2:12" ht="24">
      <c r="B34" s="1"/>
      <c r="C34" s="2" t="s">
        <v>34</v>
      </c>
      <c r="D34" s="117">
        <v>138120</v>
      </c>
      <c r="E34" s="148">
        <v>75241</v>
      </c>
      <c r="F34" s="150">
        <f t="shared" si="10"/>
        <v>213361</v>
      </c>
      <c r="G34" s="150">
        <v>176260</v>
      </c>
      <c r="H34" s="150">
        <v>176211</v>
      </c>
      <c r="I34" s="148">
        <f t="shared" si="11"/>
        <v>37101</v>
      </c>
      <c r="K34" s="81"/>
      <c r="L34" s="157"/>
    </row>
    <row r="35" spans="2:12" ht="36">
      <c r="B35" s="1"/>
      <c r="C35" s="2" t="s">
        <v>35</v>
      </c>
      <c r="D35" s="117">
        <v>1233924</v>
      </c>
      <c r="E35" s="148">
        <v>-93431</v>
      </c>
      <c r="F35" s="150">
        <f t="shared" si="10"/>
        <v>1140493</v>
      </c>
      <c r="G35" s="150">
        <v>571927</v>
      </c>
      <c r="H35" s="150">
        <v>571927</v>
      </c>
      <c r="I35" s="148">
        <f t="shared" si="11"/>
        <v>568566</v>
      </c>
      <c r="K35" s="81"/>
      <c r="L35" s="157"/>
    </row>
    <row r="36" spans="2:12" ht="24">
      <c r="B36" s="1"/>
      <c r="C36" s="2" t="s">
        <v>36</v>
      </c>
      <c r="D36" s="117">
        <v>0</v>
      </c>
      <c r="E36" s="148">
        <v>0</v>
      </c>
      <c r="F36" s="150">
        <f t="shared" si="10"/>
        <v>0</v>
      </c>
      <c r="G36" s="150">
        <v>0</v>
      </c>
      <c r="H36" s="150">
        <v>0</v>
      </c>
      <c r="I36" s="148">
        <f t="shared" si="11"/>
        <v>0</v>
      </c>
      <c r="K36" s="81"/>
      <c r="L36" s="157"/>
    </row>
    <row r="37" spans="2:12" ht="24">
      <c r="B37" s="1"/>
      <c r="C37" s="2" t="s">
        <v>37</v>
      </c>
      <c r="D37" s="117">
        <v>820920</v>
      </c>
      <c r="E37" s="148">
        <v>-54061</v>
      </c>
      <c r="F37" s="150">
        <f t="shared" si="10"/>
        <v>766859</v>
      </c>
      <c r="G37" s="150">
        <v>628749</v>
      </c>
      <c r="H37" s="150">
        <v>628749</v>
      </c>
      <c r="I37" s="148">
        <f t="shared" si="11"/>
        <v>138110</v>
      </c>
      <c r="K37" s="81"/>
      <c r="L37" s="157"/>
    </row>
    <row r="38" spans="2:12">
      <c r="B38" s="1"/>
      <c r="C38" s="2" t="s">
        <v>38</v>
      </c>
      <c r="D38" s="117">
        <v>269646</v>
      </c>
      <c r="E38" s="148">
        <v>98148</v>
      </c>
      <c r="F38" s="150">
        <f t="shared" si="10"/>
        <v>367794</v>
      </c>
      <c r="G38" s="150">
        <v>367794</v>
      </c>
      <c r="H38" s="150">
        <v>359154</v>
      </c>
      <c r="I38" s="148">
        <f t="shared" si="11"/>
        <v>0</v>
      </c>
      <c r="K38" s="81"/>
      <c r="L38" s="157"/>
    </row>
    <row r="39" spans="2:12">
      <c r="B39" s="1"/>
      <c r="C39" s="2" t="s">
        <v>39</v>
      </c>
      <c r="D39" s="117">
        <v>560454</v>
      </c>
      <c r="E39" s="148">
        <v>-62708</v>
      </c>
      <c r="F39" s="150">
        <f t="shared" si="10"/>
        <v>497746</v>
      </c>
      <c r="G39" s="150">
        <v>127994</v>
      </c>
      <c r="H39" s="150">
        <v>127994</v>
      </c>
      <c r="I39" s="148">
        <f t="shared" si="11"/>
        <v>369752</v>
      </c>
      <c r="K39" s="81"/>
      <c r="L39" s="157"/>
    </row>
    <row r="40" spans="2:12" ht="27" customHeight="1">
      <c r="B40" s="215" t="s">
        <v>40</v>
      </c>
      <c r="C40" s="216"/>
      <c r="D40" s="119">
        <v>0</v>
      </c>
      <c r="E40" s="149">
        <v>0</v>
      </c>
      <c r="F40" s="149">
        <v>0</v>
      </c>
      <c r="G40" s="149">
        <v>0</v>
      </c>
      <c r="H40" s="149">
        <v>0</v>
      </c>
      <c r="I40" s="149">
        <f>SUM(I41:I49)</f>
        <v>0</v>
      </c>
      <c r="K40" s="81"/>
      <c r="L40" s="157"/>
    </row>
    <row r="41" spans="2:12" ht="24">
      <c r="B41" s="1"/>
      <c r="C41" s="2" t="s">
        <v>41</v>
      </c>
      <c r="D41" s="117">
        <v>0</v>
      </c>
      <c r="E41" s="148">
        <v>0</v>
      </c>
      <c r="F41" s="150">
        <v>0</v>
      </c>
      <c r="G41" s="150">
        <v>0</v>
      </c>
      <c r="H41" s="150">
        <v>0</v>
      </c>
      <c r="I41" s="148">
        <f t="shared" ref="I41:I49" si="12">+F41-G41</f>
        <v>0</v>
      </c>
      <c r="K41" s="81"/>
      <c r="L41" s="157"/>
    </row>
    <row r="42" spans="2:12" ht="24">
      <c r="B42" s="1"/>
      <c r="C42" s="2" t="s">
        <v>42</v>
      </c>
      <c r="D42" s="117">
        <v>0</v>
      </c>
      <c r="E42" s="148">
        <v>0</v>
      </c>
      <c r="F42" s="150">
        <v>0</v>
      </c>
      <c r="G42" s="150">
        <v>0</v>
      </c>
      <c r="H42" s="150">
        <v>0</v>
      </c>
      <c r="I42" s="148">
        <f t="shared" si="12"/>
        <v>0</v>
      </c>
      <c r="K42" s="81"/>
      <c r="L42" s="157"/>
    </row>
    <row r="43" spans="2:12">
      <c r="B43" s="1"/>
      <c r="C43" s="2" t="s">
        <v>43</v>
      </c>
      <c r="D43" s="117">
        <v>0</v>
      </c>
      <c r="E43" s="148">
        <v>0</v>
      </c>
      <c r="F43" s="150">
        <v>0</v>
      </c>
      <c r="G43" s="150">
        <v>0</v>
      </c>
      <c r="H43" s="150">
        <v>0</v>
      </c>
      <c r="I43" s="148">
        <f t="shared" si="12"/>
        <v>0</v>
      </c>
      <c r="K43" s="81"/>
      <c r="L43" s="157"/>
    </row>
    <row r="44" spans="2:12">
      <c r="B44" s="1"/>
      <c r="C44" s="2" t="s">
        <v>44</v>
      </c>
      <c r="D44" s="117">
        <v>0</v>
      </c>
      <c r="E44" s="148">
        <v>0</v>
      </c>
      <c r="F44" s="150">
        <v>0</v>
      </c>
      <c r="G44" s="150">
        <v>0</v>
      </c>
      <c r="H44" s="150">
        <v>0</v>
      </c>
      <c r="I44" s="148">
        <f t="shared" si="12"/>
        <v>0</v>
      </c>
      <c r="K44" s="81"/>
      <c r="L44" s="157"/>
    </row>
    <row r="45" spans="2:12">
      <c r="B45" s="1"/>
      <c r="C45" s="2" t="s">
        <v>45</v>
      </c>
      <c r="D45" s="117">
        <v>0</v>
      </c>
      <c r="E45" s="148">
        <v>0</v>
      </c>
      <c r="F45" s="150">
        <v>0</v>
      </c>
      <c r="G45" s="150">
        <v>0</v>
      </c>
      <c r="H45" s="150">
        <v>0</v>
      </c>
      <c r="I45" s="148">
        <f t="shared" si="12"/>
        <v>0</v>
      </c>
      <c r="K45" s="81"/>
      <c r="L45" s="157"/>
    </row>
    <row r="46" spans="2:12" ht="36">
      <c r="B46" s="1"/>
      <c r="C46" s="2" t="s">
        <v>46</v>
      </c>
      <c r="D46" s="117">
        <v>0</v>
      </c>
      <c r="E46" s="148">
        <v>0</v>
      </c>
      <c r="F46" s="150">
        <v>0</v>
      </c>
      <c r="G46" s="150">
        <v>0</v>
      </c>
      <c r="H46" s="150">
        <v>0</v>
      </c>
      <c r="I46" s="148">
        <f t="shared" si="12"/>
        <v>0</v>
      </c>
      <c r="K46" s="81"/>
      <c r="L46" s="157"/>
    </row>
    <row r="47" spans="2:12">
      <c r="B47" s="1"/>
      <c r="C47" s="2" t="s">
        <v>22</v>
      </c>
      <c r="D47" s="117">
        <v>0</v>
      </c>
      <c r="E47" s="148">
        <v>0</v>
      </c>
      <c r="F47" s="150">
        <v>0</v>
      </c>
      <c r="G47" s="150">
        <v>0</v>
      </c>
      <c r="H47" s="150">
        <v>0</v>
      </c>
      <c r="I47" s="148">
        <f t="shared" si="12"/>
        <v>0</v>
      </c>
      <c r="K47" s="81"/>
      <c r="L47" s="157"/>
    </row>
    <row r="48" spans="2:12">
      <c r="B48" s="1"/>
      <c r="C48" s="2" t="s">
        <v>47</v>
      </c>
      <c r="D48" s="117">
        <v>0</v>
      </c>
      <c r="E48" s="148">
        <v>0</v>
      </c>
      <c r="F48" s="150">
        <v>0</v>
      </c>
      <c r="G48" s="150">
        <v>0</v>
      </c>
      <c r="H48" s="150">
        <v>0</v>
      </c>
      <c r="I48" s="148">
        <f t="shared" si="12"/>
        <v>0</v>
      </c>
      <c r="K48" s="81"/>
      <c r="L48" s="157"/>
    </row>
    <row r="49" spans="2:12">
      <c r="B49" s="1"/>
      <c r="C49" s="2" t="s">
        <v>48</v>
      </c>
      <c r="D49" s="117">
        <v>0</v>
      </c>
      <c r="E49" s="148">
        <v>0</v>
      </c>
      <c r="F49" s="150">
        <v>0</v>
      </c>
      <c r="G49" s="150">
        <v>0</v>
      </c>
      <c r="H49" s="150">
        <v>0</v>
      </c>
      <c r="I49" s="148">
        <f t="shared" si="12"/>
        <v>0</v>
      </c>
      <c r="K49" s="81"/>
      <c r="L49" s="157"/>
    </row>
    <row r="50" spans="2:12" ht="28.5" customHeight="1">
      <c r="B50" s="215" t="s">
        <v>49</v>
      </c>
      <c r="C50" s="216"/>
      <c r="D50" s="119">
        <f t="shared" ref="D50:I50" si="13">SUM(D51:D59)</f>
        <v>838134</v>
      </c>
      <c r="E50" s="149">
        <f t="shared" si="13"/>
        <v>395325</v>
      </c>
      <c r="F50" s="149">
        <f t="shared" si="13"/>
        <v>1233459</v>
      </c>
      <c r="G50" s="149">
        <f t="shared" si="13"/>
        <v>956516</v>
      </c>
      <c r="H50" s="149">
        <v>897339</v>
      </c>
      <c r="I50" s="149">
        <f t="shared" si="13"/>
        <v>276943</v>
      </c>
      <c r="K50" s="81"/>
      <c r="L50" s="157"/>
    </row>
    <row r="51" spans="2:12" ht="24">
      <c r="B51" s="1"/>
      <c r="C51" s="2" t="s">
        <v>50</v>
      </c>
      <c r="D51" s="117">
        <v>339732</v>
      </c>
      <c r="E51" s="148">
        <v>126674</v>
      </c>
      <c r="F51" s="150">
        <f t="shared" ref="F51:F59" si="14">+D51+E51</f>
        <v>466406</v>
      </c>
      <c r="G51" s="150">
        <v>393147</v>
      </c>
      <c r="H51" s="150">
        <v>333970</v>
      </c>
      <c r="I51" s="148">
        <f t="shared" ref="I51:I59" si="15">+F51-G51</f>
        <v>73259</v>
      </c>
      <c r="K51" s="81"/>
      <c r="L51" s="157"/>
    </row>
    <row r="52" spans="2:12" ht="24">
      <c r="B52" s="1"/>
      <c r="C52" s="2" t="s">
        <v>51</v>
      </c>
      <c r="D52" s="117">
        <v>0</v>
      </c>
      <c r="E52" s="148">
        <v>10574</v>
      </c>
      <c r="F52" s="150">
        <f t="shared" si="14"/>
        <v>10574</v>
      </c>
      <c r="G52" s="150">
        <v>10574</v>
      </c>
      <c r="H52" s="150">
        <v>10574</v>
      </c>
      <c r="I52" s="148">
        <f t="shared" si="15"/>
        <v>0</v>
      </c>
      <c r="K52" s="81"/>
      <c r="L52" s="157"/>
    </row>
    <row r="53" spans="2:12" ht="24">
      <c r="B53" s="1"/>
      <c r="C53" s="2" t="s">
        <v>52</v>
      </c>
      <c r="D53" s="117">
        <v>0</v>
      </c>
      <c r="E53" s="148">
        <v>0</v>
      </c>
      <c r="F53" s="150">
        <f t="shared" si="14"/>
        <v>0</v>
      </c>
      <c r="G53" s="150">
        <v>0</v>
      </c>
      <c r="H53" s="150">
        <v>0</v>
      </c>
      <c r="I53" s="148">
        <f t="shared" si="15"/>
        <v>0</v>
      </c>
      <c r="K53" s="81"/>
      <c r="L53" s="157"/>
    </row>
    <row r="54" spans="2:12" ht="24">
      <c r="B54" s="1"/>
      <c r="C54" s="2" t="s">
        <v>53</v>
      </c>
      <c r="D54" s="117">
        <v>458790</v>
      </c>
      <c r="E54" s="148">
        <v>229894</v>
      </c>
      <c r="F54" s="150">
        <f t="shared" si="14"/>
        <v>688684</v>
      </c>
      <c r="G54" s="150">
        <v>530517</v>
      </c>
      <c r="H54" s="150">
        <v>530517</v>
      </c>
      <c r="I54" s="148">
        <f t="shared" si="15"/>
        <v>158167</v>
      </c>
      <c r="K54" s="81"/>
      <c r="L54" s="157"/>
    </row>
    <row r="55" spans="2:12" ht="24">
      <c r="B55" s="1"/>
      <c r="C55" s="2" t="s">
        <v>54</v>
      </c>
      <c r="D55" s="117">
        <v>0</v>
      </c>
      <c r="E55" s="148">
        <v>10767</v>
      </c>
      <c r="F55" s="150">
        <f t="shared" si="14"/>
        <v>10767</v>
      </c>
      <c r="G55" s="150">
        <v>10767</v>
      </c>
      <c r="H55" s="150">
        <v>10767</v>
      </c>
      <c r="I55" s="148">
        <f t="shared" si="15"/>
        <v>0</v>
      </c>
      <c r="K55" s="81"/>
      <c r="L55" s="157"/>
    </row>
    <row r="56" spans="2:12" ht="24">
      <c r="B56" s="1"/>
      <c r="C56" s="2" t="s">
        <v>55</v>
      </c>
      <c r="D56" s="117">
        <v>0</v>
      </c>
      <c r="E56" s="148">
        <v>0</v>
      </c>
      <c r="F56" s="150">
        <f t="shared" si="14"/>
        <v>0</v>
      </c>
      <c r="G56" s="150">
        <v>0</v>
      </c>
      <c r="H56" s="150">
        <v>0</v>
      </c>
      <c r="I56" s="148">
        <f t="shared" si="15"/>
        <v>0</v>
      </c>
      <c r="K56" s="81"/>
      <c r="L56" s="157"/>
    </row>
    <row r="57" spans="2:12">
      <c r="B57" s="1"/>
      <c r="C57" s="2" t="s">
        <v>56</v>
      </c>
      <c r="D57" s="117">
        <v>0</v>
      </c>
      <c r="E57" s="148">
        <v>0</v>
      </c>
      <c r="F57" s="150">
        <f t="shared" si="14"/>
        <v>0</v>
      </c>
      <c r="G57" s="150">
        <v>0</v>
      </c>
      <c r="H57" s="150">
        <v>0</v>
      </c>
      <c r="I57" s="148">
        <f t="shared" si="15"/>
        <v>0</v>
      </c>
      <c r="K57" s="81"/>
      <c r="L57" s="157"/>
    </row>
    <row r="58" spans="2:12">
      <c r="B58" s="1"/>
      <c r="C58" s="2" t="s">
        <v>57</v>
      </c>
      <c r="D58" s="117">
        <v>0</v>
      </c>
      <c r="E58" s="148">
        <v>0</v>
      </c>
      <c r="F58" s="150">
        <f t="shared" si="14"/>
        <v>0</v>
      </c>
      <c r="G58" s="150">
        <v>0</v>
      </c>
      <c r="H58" s="150">
        <v>0</v>
      </c>
      <c r="I58" s="148">
        <f t="shared" si="15"/>
        <v>0</v>
      </c>
      <c r="K58" s="81"/>
      <c r="L58" s="157"/>
    </row>
    <row r="59" spans="2:12">
      <c r="B59" s="1"/>
      <c r="C59" s="2" t="s">
        <v>58</v>
      </c>
      <c r="D59" s="117">
        <v>39612</v>
      </c>
      <c r="E59" s="148">
        <v>17416</v>
      </c>
      <c r="F59" s="150">
        <f t="shared" si="14"/>
        <v>57028</v>
      </c>
      <c r="G59" s="150">
        <v>11511</v>
      </c>
      <c r="H59" s="150">
        <v>11511</v>
      </c>
      <c r="I59" s="148">
        <f t="shared" si="15"/>
        <v>45517</v>
      </c>
      <c r="K59" s="81"/>
      <c r="L59" s="157"/>
    </row>
    <row r="60" spans="2:12" ht="15" customHeight="1">
      <c r="B60" s="215" t="s">
        <v>59</v>
      </c>
      <c r="C60" s="216"/>
      <c r="D60" s="119">
        <v>0</v>
      </c>
      <c r="E60" s="149">
        <v>0</v>
      </c>
      <c r="F60" s="149">
        <v>0</v>
      </c>
      <c r="G60" s="149">
        <v>0</v>
      </c>
      <c r="H60" s="149">
        <v>0</v>
      </c>
      <c r="I60" s="149">
        <v>0</v>
      </c>
      <c r="K60" s="81"/>
      <c r="L60" s="157"/>
    </row>
    <row r="61" spans="2:12" ht="24">
      <c r="B61" s="1"/>
      <c r="C61" s="2" t="s">
        <v>60</v>
      </c>
      <c r="D61" s="117">
        <v>0</v>
      </c>
      <c r="E61" s="148">
        <v>0</v>
      </c>
      <c r="F61" s="150">
        <v>0</v>
      </c>
      <c r="G61" s="150">
        <v>0</v>
      </c>
      <c r="H61" s="150">
        <v>0</v>
      </c>
      <c r="I61" s="148">
        <f>+F61-G61</f>
        <v>0</v>
      </c>
      <c r="K61" s="81"/>
      <c r="L61" s="157"/>
    </row>
    <row r="62" spans="2:12" ht="24">
      <c r="B62" s="1"/>
      <c r="C62" s="2" t="s">
        <v>61</v>
      </c>
      <c r="D62" s="117">
        <v>0</v>
      </c>
      <c r="E62" s="148">
        <v>0</v>
      </c>
      <c r="F62" s="150">
        <v>0</v>
      </c>
      <c r="G62" s="150">
        <v>0</v>
      </c>
      <c r="H62" s="150">
        <v>0</v>
      </c>
      <c r="I62" s="148">
        <f>+F62-G62</f>
        <v>0</v>
      </c>
      <c r="K62" s="81"/>
      <c r="L62" s="157"/>
    </row>
    <row r="63" spans="2:12" ht="24">
      <c r="B63" s="1"/>
      <c r="C63" s="2" t="s">
        <v>62</v>
      </c>
      <c r="D63" s="117">
        <v>0</v>
      </c>
      <c r="E63" s="148">
        <v>0</v>
      </c>
      <c r="F63" s="150">
        <v>0</v>
      </c>
      <c r="G63" s="150">
        <v>0</v>
      </c>
      <c r="H63" s="150">
        <v>0</v>
      </c>
      <c r="I63" s="148">
        <f>+F63-G63</f>
        <v>0</v>
      </c>
      <c r="K63" s="81"/>
      <c r="L63" s="157"/>
    </row>
    <row r="64" spans="2:12" ht="30" customHeight="1">
      <c r="B64" s="215" t="s">
        <v>63</v>
      </c>
      <c r="C64" s="216"/>
      <c r="D64" s="119">
        <v>0</v>
      </c>
      <c r="E64" s="149">
        <v>0</v>
      </c>
      <c r="F64" s="149">
        <v>0</v>
      </c>
      <c r="G64" s="149">
        <v>0</v>
      </c>
      <c r="H64" s="149">
        <v>0</v>
      </c>
      <c r="I64" s="149">
        <v>0</v>
      </c>
      <c r="K64" s="81"/>
      <c r="L64" s="157"/>
    </row>
    <row r="65" spans="2:12" ht="24">
      <c r="B65" s="1"/>
      <c r="C65" s="2" t="s">
        <v>64</v>
      </c>
      <c r="D65" s="117">
        <v>0</v>
      </c>
      <c r="E65" s="148">
        <v>0</v>
      </c>
      <c r="F65" s="148">
        <v>0</v>
      </c>
      <c r="G65" s="150">
        <v>0</v>
      </c>
      <c r="H65" s="150">
        <v>0</v>
      </c>
      <c r="I65" s="148">
        <f t="shared" ref="I65:I71" si="16">+F65-G65</f>
        <v>0</v>
      </c>
      <c r="K65" s="81"/>
      <c r="L65" s="157"/>
    </row>
    <row r="66" spans="2:12" ht="24">
      <c r="B66" s="1"/>
      <c r="C66" s="2" t="s">
        <v>65</v>
      </c>
      <c r="D66" s="117">
        <v>0</v>
      </c>
      <c r="E66" s="148">
        <v>0</v>
      </c>
      <c r="F66" s="148">
        <v>0</v>
      </c>
      <c r="G66" s="150">
        <v>0</v>
      </c>
      <c r="H66" s="150">
        <v>0</v>
      </c>
      <c r="I66" s="148">
        <f t="shared" si="16"/>
        <v>0</v>
      </c>
      <c r="K66" s="81"/>
      <c r="L66" s="157"/>
    </row>
    <row r="67" spans="2:12">
      <c r="B67" s="1"/>
      <c r="C67" s="2" t="s">
        <v>66</v>
      </c>
      <c r="D67" s="117">
        <v>0</v>
      </c>
      <c r="E67" s="148">
        <v>0</v>
      </c>
      <c r="F67" s="148">
        <v>0</v>
      </c>
      <c r="G67" s="150">
        <v>0</v>
      </c>
      <c r="H67" s="150">
        <v>0</v>
      </c>
      <c r="I67" s="148">
        <f t="shared" si="16"/>
        <v>0</v>
      </c>
      <c r="K67" s="81"/>
      <c r="L67" s="157"/>
    </row>
    <row r="68" spans="2:12">
      <c r="B68" s="1"/>
      <c r="C68" s="2" t="s">
        <v>67</v>
      </c>
      <c r="D68" s="117">
        <v>0</v>
      </c>
      <c r="E68" s="148">
        <v>0</v>
      </c>
      <c r="F68" s="148">
        <v>0</v>
      </c>
      <c r="G68" s="150">
        <v>0</v>
      </c>
      <c r="H68" s="150">
        <v>0</v>
      </c>
      <c r="I68" s="148">
        <f t="shared" si="16"/>
        <v>0</v>
      </c>
      <c r="K68" s="81"/>
      <c r="L68" s="157"/>
    </row>
    <row r="69" spans="2:12" ht="24">
      <c r="B69" s="1"/>
      <c r="C69" s="2" t="s">
        <v>68</v>
      </c>
      <c r="D69" s="117">
        <v>0</v>
      </c>
      <c r="E69" s="148">
        <v>0</v>
      </c>
      <c r="F69" s="148">
        <v>0</v>
      </c>
      <c r="G69" s="150">
        <v>0</v>
      </c>
      <c r="H69" s="150">
        <v>0</v>
      </c>
      <c r="I69" s="148">
        <f t="shared" si="16"/>
        <v>0</v>
      </c>
      <c r="K69" s="81"/>
      <c r="L69" s="157"/>
    </row>
    <row r="70" spans="2:12">
      <c r="B70" s="1"/>
      <c r="C70" s="2" t="s">
        <v>69</v>
      </c>
      <c r="D70" s="117">
        <v>0</v>
      </c>
      <c r="E70" s="148">
        <v>0</v>
      </c>
      <c r="F70" s="148">
        <v>0</v>
      </c>
      <c r="G70" s="150">
        <v>0</v>
      </c>
      <c r="H70" s="150">
        <v>0</v>
      </c>
      <c r="I70" s="148">
        <f t="shared" si="16"/>
        <v>0</v>
      </c>
      <c r="K70" s="81"/>
      <c r="L70" s="157"/>
    </row>
    <row r="71" spans="2:12" ht="36">
      <c r="B71" s="1"/>
      <c r="C71" s="2" t="s">
        <v>70</v>
      </c>
      <c r="D71" s="117">
        <v>0</v>
      </c>
      <c r="E71" s="148">
        <v>0</v>
      </c>
      <c r="F71" s="148">
        <v>0</v>
      </c>
      <c r="G71" s="150">
        <v>0</v>
      </c>
      <c r="H71" s="150">
        <v>0</v>
      </c>
      <c r="I71" s="148">
        <f t="shared" si="16"/>
        <v>0</v>
      </c>
      <c r="K71" s="81"/>
      <c r="L71" s="157"/>
    </row>
    <row r="72" spans="2:12" ht="15" customHeight="1">
      <c r="B72" s="215" t="s">
        <v>71</v>
      </c>
      <c r="C72" s="216"/>
      <c r="D72" s="119">
        <v>0</v>
      </c>
      <c r="E72" s="149">
        <v>0</v>
      </c>
      <c r="F72" s="149">
        <v>0</v>
      </c>
      <c r="G72" s="150">
        <v>0</v>
      </c>
      <c r="H72" s="150">
        <v>0</v>
      </c>
      <c r="I72" s="149">
        <v>0</v>
      </c>
      <c r="K72" s="81"/>
      <c r="L72" s="157"/>
    </row>
    <row r="73" spans="2:12">
      <c r="B73" s="1"/>
      <c r="C73" s="2" t="s">
        <v>72</v>
      </c>
      <c r="D73" s="117">
        <v>0</v>
      </c>
      <c r="E73" s="148">
        <v>0</v>
      </c>
      <c r="F73" s="148">
        <v>0</v>
      </c>
      <c r="G73" s="150">
        <v>0</v>
      </c>
      <c r="H73" s="150">
        <v>0</v>
      </c>
      <c r="I73" s="148">
        <f>+F73-G73</f>
        <v>0</v>
      </c>
      <c r="K73" s="81"/>
      <c r="L73" s="157"/>
    </row>
    <row r="74" spans="2:12">
      <c r="B74" s="1"/>
      <c r="C74" s="2" t="s">
        <v>73</v>
      </c>
      <c r="D74" s="117">
        <v>0</v>
      </c>
      <c r="E74" s="148">
        <v>0</v>
      </c>
      <c r="F74" s="148">
        <v>0</v>
      </c>
      <c r="G74" s="150">
        <v>0</v>
      </c>
      <c r="H74" s="150">
        <v>0</v>
      </c>
      <c r="I74" s="148">
        <f>+F74-G74</f>
        <v>0</v>
      </c>
      <c r="K74" s="81"/>
      <c r="L74" s="157"/>
    </row>
    <row r="75" spans="2:12">
      <c r="B75" s="1"/>
      <c r="C75" s="2" t="s">
        <v>74</v>
      </c>
      <c r="D75" s="117">
        <v>0</v>
      </c>
      <c r="E75" s="148">
        <v>0</v>
      </c>
      <c r="F75" s="148">
        <v>0</v>
      </c>
      <c r="G75" s="150">
        <v>0</v>
      </c>
      <c r="H75" s="150">
        <v>0</v>
      </c>
      <c r="I75" s="148">
        <f>+F75-G75</f>
        <v>0</v>
      </c>
      <c r="K75" s="81"/>
      <c r="L75" s="157"/>
    </row>
    <row r="76" spans="2:12" ht="15" customHeight="1">
      <c r="B76" s="215" t="s">
        <v>75</v>
      </c>
      <c r="C76" s="216"/>
      <c r="D76" s="119">
        <v>0</v>
      </c>
      <c r="E76" s="149">
        <v>0</v>
      </c>
      <c r="F76" s="149">
        <v>0</v>
      </c>
      <c r="G76" s="149">
        <v>0</v>
      </c>
      <c r="H76" s="149">
        <v>0</v>
      </c>
      <c r="I76" s="149">
        <v>0</v>
      </c>
      <c r="K76" s="81"/>
      <c r="L76" s="157"/>
    </row>
    <row r="77" spans="2:12" ht="24">
      <c r="B77" s="1"/>
      <c r="C77" s="2" t="s">
        <v>76</v>
      </c>
      <c r="D77" s="117">
        <v>0</v>
      </c>
      <c r="E77" s="148">
        <v>0</v>
      </c>
      <c r="F77" s="148">
        <v>0</v>
      </c>
      <c r="G77" s="150">
        <v>0</v>
      </c>
      <c r="H77" s="150">
        <v>0</v>
      </c>
      <c r="I77" s="148">
        <f t="shared" ref="I77:I83" si="17">+F77-G77</f>
        <v>0</v>
      </c>
      <c r="K77" s="81"/>
      <c r="L77" s="157"/>
    </row>
    <row r="78" spans="2:12">
      <c r="B78" s="1"/>
      <c r="C78" s="2" t="s">
        <v>77</v>
      </c>
      <c r="D78" s="117">
        <v>0</v>
      </c>
      <c r="E78" s="148">
        <v>0</v>
      </c>
      <c r="F78" s="148">
        <v>0</v>
      </c>
      <c r="G78" s="150">
        <v>0</v>
      </c>
      <c r="H78" s="150">
        <v>0</v>
      </c>
      <c r="I78" s="148">
        <f t="shared" si="17"/>
        <v>0</v>
      </c>
      <c r="K78" s="81"/>
      <c r="L78" s="157"/>
    </row>
    <row r="79" spans="2:12" ht="24">
      <c r="B79" s="1"/>
      <c r="C79" s="2" t="s">
        <v>78</v>
      </c>
      <c r="D79" s="117">
        <v>0</v>
      </c>
      <c r="E79" s="148">
        <v>0</v>
      </c>
      <c r="F79" s="148">
        <v>0</v>
      </c>
      <c r="G79" s="150">
        <v>0</v>
      </c>
      <c r="H79" s="150">
        <v>0</v>
      </c>
      <c r="I79" s="148">
        <f t="shared" si="17"/>
        <v>0</v>
      </c>
      <c r="K79" s="81"/>
      <c r="L79" s="157"/>
    </row>
    <row r="80" spans="2:12">
      <c r="B80" s="1"/>
      <c r="C80" s="2" t="s">
        <v>79</v>
      </c>
      <c r="D80" s="117">
        <v>0</v>
      </c>
      <c r="E80" s="148">
        <v>0</v>
      </c>
      <c r="F80" s="148">
        <v>0</v>
      </c>
      <c r="G80" s="150">
        <v>0</v>
      </c>
      <c r="H80" s="150">
        <v>0</v>
      </c>
      <c r="I80" s="148">
        <f t="shared" si="17"/>
        <v>0</v>
      </c>
      <c r="K80" s="81"/>
      <c r="L80" s="157"/>
    </row>
    <row r="81" spans="2:12">
      <c r="B81" s="1"/>
      <c r="C81" s="2" t="s">
        <v>80</v>
      </c>
      <c r="D81" s="117">
        <v>0</v>
      </c>
      <c r="E81" s="148">
        <v>0</v>
      </c>
      <c r="F81" s="148">
        <v>0</v>
      </c>
      <c r="G81" s="150">
        <v>0</v>
      </c>
      <c r="H81" s="150">
        <v>0</v>
      </c>
      <c r="I81" s="148">
        <f t="shared" si="17"/>
        <v>0</v>
      </c>
      <c r="K81" s="81"/>
      <c r="L81" s="157"/>
    </row>
    <row r="82" spans="2:12">
      <c r="B82" s="1"/>
      <c r="C82" s="2" t="s">
        <v>81</v>
      </c>
      <c r="D82" s="117">
        <v>0</v>
      </c>
      <c r="E82" s="148">
        <v>0</v>
      </c>
      <c r="F82" s="148">
        <v>0</v>
      </c>
      <c r="G82" s="150">
        <v>0</v>
      </c>
      <c r="H82" s="150">
        <v>0</v>
      </c>
      <c r="I82" s="148">
        <f t="shared" si="17"/>
        <v>0</v>
      </c>
      <c r="K82" s="81"/>
      <c r="L82" s="157"/>
    </row>
    <row r="83" spans="2:12" ht="24">
      <c r="B83" s="1"/>
      <c r="C83" s="2" t="s">
        <v>82</v>
      </c>
      <c r="D83" s="117">
        <v>0</v>
      </c>
      <c r="E83" s="148">
        <v>0</v>
      </c>
      <c r="F83" s="151">
        <v>0</v>
      </c>
      <c r="G83" s="152">
        <v>0</v>
      </c>
      <c r="H83" s="152">
        <v>0</v>
      </c>
      <c r="I83" s="148">
        <f t="shared" si="17"/>
        <v>0</v>
      </c>
      <c r="K83" s="81"/>
      <c r="L83" s="157"/>
    </row>
    <row r="84" spans="2:12">
      <c r="B84" s="3"/>
      <c r="C84" s="4" t="s">
        <v>83</v>
      </c>
      <c r="D84" s="116">
        <f t="shared" ref="D84:I84" si="18">+D12+D20+D30+D50</f>
        <v>31241242</v>
      </c>
      <c r="E84" s="153">
        <f t="shared" si="18"/>
        <v>1490590</v>
      </c>
      <c r="F84" s="153">
        <f t="shared" si="18"/>
        <v>32731832</v>
      </c>
      <c r="G84" s="153">
        <f t="shared" si="18"/>
        <v>23838978</v>
      </c>
      <c r="H84" s="153">
        <f t="shared" ref="H84" si="19">+H12+H20+H30+H50</f>
        <v>23533690</v>
      </c>
      <c r="I84" s="153">
        <f t="shared" si="18"/>
        <v>8892854</v>
      </c>
      <c r="L84" s="157"/>
    </row>
    <row r="85" spans="2:12">
      <c r="E85" s="154"/>
      <c r="F85" s="154"/>
      <c r="G85" s="154"/>
      <c r="H85" s="154"/>
      <c r="I85" s="154"/>
    </row>
    <row r="86" spans="2:12">
      <c r="E86" s="155"/>
      <c r="F86" s="154"/>
      <c r="G86" s="154"/>
      <c r="H86" s="154"/>
      <c r="I86" s="154"/>
    </row>
    <row r="87" spans="2:12">
      <c r="E87" s="154"/>
      <c r="F87" s="154"/>
      <c r="G87" s="154"/>
      <c r="H87" s="154"/>
      <c r="I87" s="154"/>
    </row>
    <row r="88" spans="2:12">
      <c r="E88" s="154"/>
      <c r="F88" s="154"/>
      <c r="G88" s="154"/>
      <c r="H88" s="154"/>
      <c r="I88" s="154"/>
    </row>
    <row r="89" spans="2:12">
      <c r="E89" s="154"/>
      <c r="F89" s="154"/>
      <c r="G89" s="154"/>
      <c r="H89" s="154"/>
      <c r="I89" s="154"/>
    </row>
    <row r="90" spans="2:12">
      <c r="E90" s="154"/>
      <c r="F90" s="154"/>
      <c r="G90" s="154"/>
      <c r="H90" s="154"/>
      <c r="I90" s="154"/>
    </row>
  </sheetData>
  <mergeCells count="17">
    <mergeCell ref="B64:C64"/>
    <mergeCell ref="B72:C72"/>
    <mergeCell ref="B76:C76"/>
    <mergeCell ref="B60:C60"/>
    <mergeCell ref="B3:I3"/>
    <mergeCell ref="B4:I4"/>
    <mergeCell ref="B5:I5"/>
    <mergeCell ref="B6:I6"/>
    <mergeCell ref="B7:I7"/>
    <mergeCell ref="B9:C11"/>
    <mergeCell ref="D9:H9"/>
    <mergeCell ref="I9:I10"/>
    <mergeCell ref="B12:C12"/>
    <mergeCell ref="B20:C20"/>
    <mergeCell ref="B30:C30"/>
    <mergeCell ref="B40:C40"/>
    <mergeCell ref="B50:C50"/>
  </mergeCells>
  <pageMargins left="0.35433070866141736" right="0.35433070866141736" top="0.39370078740157483" bottom="0.74803149606299213" header="0.11811023622047245" footer="0.31496062992125984"/>
  <pageSetup scale="73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48"/>
  <sheetViews>
    <sheetView topLeftCell="A33" workbookViewId="0">
      <selection activeCell="E51" sqref="E51"/>
    </sheetView>
  </sheetViews>
  <sheetFormatPr baseColWidth="10" defaultColWidth="11.42578125" defaultRowHeight="15"/>
  <cols>
    <col min="1" max="1" width="5.28515625" style="143" customWidth="1"/>
    <col min="2" max="2" width="13.85546875" style="143" customWidth="1"/>
    <col min="3" max="3" width="20.28515625" style="143" customWidth="1"/>
    <col min="4" max="4" width="18.28515625" style="143" customWidth="1"/>
    <col min="5" max="5" width="17.42578125" style="143" customWidth="1"/>
    <col min="6" max="6" width="18.7109375" style="143" customWidth="1"/>
    <col min="7" max="7" width="19.28515625" style="143" customWidth="1"/>
    <col min="8" max="8" width="19" style="143" customWidth="1"/>
    <col min="9" max="9" width="17.42578125" style="143" customWidth="1"/>
    <col min="10" max="10" width="11.42578125" style="143"/>
    <col min="11" max="12" width="15" style="143" bestFit="1" customWidth="1"/>
    <col min="13" max="16384" width="11.42578125" style="143"/>
  </cols>
  <sheetData>
    <row r="2" spans="2:12">
      <c r="B2" s="159" t="s">
        <v>167</v>
      </c>
      <c r="C2" s="160"/>
      <c r="D2" s="160"/>
      <c r="E2" s="160"/>
      <c r="F2" s="160"/>
      <c r="G2" s="160"/>
      <c r="H2" s="160"/>
      <c r="I2" s="200"/>
    </row>
    <row r="3" spans="2:12">
      <c r="B3" s="161" t="s">
        <v>166</v>
      </c>
      <c r="C3" s="162"/>
      <c r="D3" s="162"/>
      <c r="E3" s="162"/>
      <c r="F3" s="162"/>
      <c r="G3" s="162"/>
      <c r="H3" s="162"/>
      <c r="I3" s="201"/>
    </row>
    <row r="4" spans="2:12">
      <c r="B4" s="163" t="s">
        <v>0</v>
      </c>
      <c r="C4" s="164"/>
      <c r="D4" s="164"/>
      <c r="E4" s="164"/>
      <c r="F4" s="164"/>
      <c r="G4" s="164"/>
      <c r="H4" s="164"/>
      <c r="I4" s="202"/>
    </row>
    <row r="5" spans="2:12">
      <c r="B5" s="163" t="s">
        <v>127</v>
      </c>
      <c r="C5" s="164"/>
      <c r="D5" s="164"/>
      <c r="E5" s="164"/>
      <c r="F5" s="164"/>
      <c r="G5" s="164"/>
      <c r="H5" s="164"/>
      <c r="I5" s="202"/>
    </row>
    <row r="6" spans="2:12">
      <c r="B6" s="165" t="s">
        <v>213</v>
      </c>
      <c r="C6" s="166"/>
      <c r="D6" s="166"/>
      <c r="E6" s="166"/>
      <c r="F6" s="166"/>
      <c r="G6" s="166"/>
      <c r="H6" s="166"/>
      <c r="I6" s="203"/>
    </row>
    <row r="7" spans="2:12">
      <c r="B7" s="45"/>
      <c r="C7" s="45"/>
      <c r="D7" s="45"/>
      <c r="E7" s="45"/>
      <c r="F7" s="45"/>
      <c r="G7" s="45"/>
      <c r="H7" s="45"/>
      <c r="I7" s="45"/>
    </row>
    <row r="8" spans="2:12">
      <c r="B8" s="213" t="s">
        <v>2</v>
      </c>
      <c r="C8" s="227"/>
      <c r="D8" s="210" t="s">
        <v>3</v>
      </c>
      <c r="E8" s="211"/>
      <c r="F8" s="211"/>
      <c r="G8" s="211"/>
      <c r="H8" s="212"/>
      <c r="I8" s="231" t="s">
        <v>4</v>
      </c>
    </row>
    <row r="9" spans="2:12" ht="24">
      <c r="B9" s="228"/>
      <c r="C9" s="229"/>
      <c r="D9" s="142" t="s">
        <v>5</v>
      </c>
      <c r="E9" s="46" t="s">
        <v>6</v>
      </c>
      <c r="F9" s="142" t="s">
        <v>7</v>
      </c>
      <c r="G9" s="142" t="s">
        <v>8</v>
      </c>
      <c r="H9" s="142" t="s">
        <v>9</v>
      </c>
      <c r="I9" s="232"/>
    </row>
    <row r="10" spans="2:12">
      <c r="B10" s="214"/>
      <c r="C10" s="230"/>
      <c r="D10" s="142">
        <v>1</v>
      </c>
      <c r="E10" s="142">
        <v>2</v>
      </c>
      <c r="F10" s="142" t="s">
        <v>10</v>
      </c>
      <c r="G10" s="142">
        <v>4</v>
      </c>
      <c r="H10" s="142">
        <v>5</v>
      </c>
      <c r="I10" s="47" t="s">
        <v>11</v>
      </c>
    </row>
    <row r="11" spans="2:12">
      <c r="B11" s="99"/>
      <c r="C11" s="100"/>
      <c r="D11" s="48"/>
      <c r="E11" s="48"/>
      <c r="F11" s="48"/>
      <c r="G11" s="48"/>
      <c r="H11" s="48"/>
      <c r="I11" s="48"/>
    </row>
    <row r="12" spans="2:12">
      <c r="B12" s="235" t="s">
        <v>128</v>
      </c>
      <c r="C12" s="236"/>
      <c r="D12" s="131">
        <v>31241242</v>
      </c>
      <c r="E12" s="131">
        <f t="shared" ref="E12:I12" si="0">SUM(E13:E20)</f>
        <v>1490590</v>
      </c>
      <c r="F12" s="131">
        <f t="shared" si="0"/>
        <v>32731832</v>
      </c>
      <c r="G12" s="131">
        <v>23838978</v>
      </c>
      <c r="H12" s="131">
        <v>23533690</v>
      </c>
      <c r="I12" s="131">
        <f t="shared" si="0"/>
        <v>8892854</v>
      </c>
      <c r="K12" s="81"/>
      <c r="L12" s="81"/>
    </row>
    <row r="13" spans="2:12">
      <c r="B13" s="233" t="s">
        <v>129</v>
      </c>
      <c r="C13" s="234"/>
      <c r="D13" s="132">
        <v>10668924</v>
      </c>
      <c r="E13" s="132">
        <v>2170931</v>
      </c>
      <c r="F13" s="132">
        <f>+D13+E13</f>
        <v>12839855</v>
      </c>
      <c r="G13" s="132">
        <v>11619165</v>
      </c>
      <c r="H13" s="132">
        <v>11988729</v>
      </c>
      <c r="I13" s="132">
        <f>+F13-G13</f>
        <v>1220690</v>
      </c>
      <c r="K13" s="146"/>
    </row>
    <row r="14" spans="2:12">
      <c r="B14" s="233" t="s">
        <v>130</v>
      </c>
      <c r="C14" s="234"/>
      <c r="D14" s="132">
        <v>0</v>
      </c>
      <c r="E14" s="132">
        <v>0</v>
      </c>
      <c r="F14" s="132">
        <f>+D14+E14</f>
        <v>0</v>
      </c>
      <c r="G14" s="132">
        <v>0</v>
      </c>
      <c r="H14" s="132">
        <v>0</v>
      </c>
      <c r="I14" s="132">
        <v>0</v>
      </c>
    </row>
    <row r="15" spans="2:12">
      <c r="B15" s="233" t="s">
        <v>131</v>
      </c>
      <c r="C15" s="234"/>
      <c r="D15" s="132">
        <v>20572318</v>
      </c>
      <c r="E15" s="132">
        <v>-680341</v>
      </c>
      <c r="F15" s="132">
        <f>+D15+E15</f>
        <v>19891977</v>
      </c>
      <c r="G15" s="132">
        <v>12219813</v>
      </c>
      <c r="H15" s="132">
        <v>11544961</v>
      </c>
      <c r="I15" s="132">
        <f>+F15-G15</f>
        <v>7672164</v>
      </c>
    </row>
    <row r="16" spans="2:12">
      <c r="B16" s="233" t="s">
        <v>132</v>
      </c>
      <c r="C16" s="234"/>
      <c r="D16" s="132">
        <f t="shared" ref="D16:I31" si="1">+D17</f>
        <v>0</v>
      </c>
      <c r="E16" s="132">
        <f t="shared" si="1"/>
        <v>0</v>
      </c>
      <c r="F16" s="132">
        <f t="shared" si="1"/>
        <v>0</v>
      </c>
      <c r="G16" s="132">
        <f t="shared" si="1"/>
        <v>0</v>
      </c>
      <c r="H16" s="132">
        <f t="shared" si="1"/>
        <v>0</v>
      </c>
      <c r="I16" s="132">
        <f t="shared" si="1"/>
        <v>0</v>
      </c>
    </row>
    <row r="17" spans="2:9">
      <c r="B17" s="233" t="s">
        <v>133</v>
      </c>
      <c r="C17" s="234"/>
      <c r="D17" s="132">
        <f t="shared" si="1"/>
        <v>0</v>
      </c>
      <c r="E17" s="132">
        <f t="shared" si="1"/>
        <v>0</v>
      </c>
      <c r="F17" s="132">
        <f t="shared" si="1"/>
        <v>0</v>
      </c>
      <c r="G17" s="132">
        <f t="shared" si="1"/>
        <v>0</v>
      </c>
      <c r="H17" s="132">
        <f t="shared" si="1"/>
        <v>0</v>
      </c>
      <c r="I17" s="132">
        <f t="shared" si="1"/>
        <v>0</v>
      </c>
    </row>
    <row r="18" spans="2:9">
      <c r="B18" s="233" t="s">
        <v>134</v>
      </c>
      <c r="C18" s="234"/>
      <c r="D18" s="132">
        <f t="shared" si="1"/>
        <v>0</v>
      </c>
      <c r="E18" s="132">
        <f t="shared" si="1"/>
        <v>0</v>
      </c>
      <c r="F18" s="132">
        <f t="shared" si="1"/>
        <v>0</v>
      </c>
      <c r="G18" s="132">
        <f t="shared" si="1"/>
        <v>0</v>
      </c>
      <c r="H18" s="132">
        <f t="shared" si="1"/>
        <v>0</v>
      </c>
      <c r="I18" s="132">
        <f t="shared" si="1"/>
        <v>0</v>
      </c>
    </row>
    <row r="19" spans="2:9">
      <c r="B19" s="233" t="s">
        <v>135</v>
      </c>
      <c r="C19" s="234"/>
      <c r="D19" s="132">
        <f t="shared" si="1"/>
        <v>0</v>
      </c>
      <c r="E19" s="132">
        <f t="shared" si="1"/>
        <v>0</v>
      </c>
      <c r="F19" s="132">
        <f t="shared" si="1"/>
        <v>0</v>
      </c>
      <c r="G19" s="132">
        <f t="shared" si="1"/>
        <v>0</v>
      </c>
      <c r="H19" s="132">
        <f t="shared" si="1"/>
        <v>0</v>
      </c>
      <c r="I19" s="132">
        <f t="shared" si="1"/>
        <v>0</v>
      </c>
    </row>
    <row r="20" spans="2:9">
      <c r="B20" s="233" t="s">
        <v>136</v>
      </c>
      <c r="C20" s="234"/>
      <c r="D20" s="132">
        <f t="shared" si="1"/>
        <v>0</v>
      </c>
      <c r="E20" s="132">
        <f t="shared" si="1"/>
        <v>0</v>
      </c>
      <c r="F20" s="132">
        <f t="shared" si="1"/>
        <v>0</v>
      </c>
      <c r="G20" s="132">
        <f t="shared" si="1"/>
        <v>0</v>
      </c>
      <c r="H20" s="132">
        <f t="shared" si="1"/>
        <v>0</v>
      </c>
      <c r="I20" s="132">
        <f t="shared" si="1"/>
        <v>0</v>
      </c>
    </row>
    <row r="21" spans="2:9">
      <c r="B21" s="144"/>
      <c r="C21" s="49"/>
      <c r="D21" s="132">
        <f t="shared" si="1"/>
        <v>0</v>
      </c>
      <c r="E21" s="132">
        <f t="shared" si="1"/>
        <v>0</v>
      </c>
      <c r="F21" s="132">
        <f t="shared" si="1"/>
        <v>0</v>
      </c>
      <c r="G21" s="132">
        <f t="shared" si="1"/>
        <v>0</v>
      </c>
      <c r="H21" s="132">
        <f t="shared" si="1"/>
        <v>0</v>
      </c>
      <c r="I21" s="132">
        <f t="shared" si="1"/>
        <v>0</v>
      </c>
    </row>
    <row r="22" spans="2:9">
      <c r="B22" s="235" t="s">
        <v>137</v>
      </c>
      <c r="C22" s="236"/>
      <c r="D22" s="132">
        <f t="shared" si="1"/>
        <v>0</v>
      </c>
      <c r="E22" s="132">
        <f t="shared" si="1"/>
        <v>0</v>
      </c>
      <c r="F22" s="132">
        <f t="shared" si="1"/>
        <v>0</v>
      </c>
      <c r="G22" s="132">
        <f t="shared" si="1"/>
        <v>0</v>
      </c>
      <c r="H22" s="132">
        <f t="shared" si="1"/>
        <v>0</v>
      </c>
      <c r="I22" s="132">
        <f t="shared" si="1"/>
        <v>0</v>
      </c>
    </row>
    <row r="23" spans="2:9">
      <c r="B23" s="233" t="s">
        <v>138</v>
      </c>
      <c r="C23" s="234"/>
      <c r="D23" s="132">
        <f t="shared" si="1"/>
        <v>0</v>
      </c>
      <c r="E23" s="132">
        <f t="shared" si="1"/>
        <v>0</v>
      </c>
      <c r="F23" s="132">
        <f t="shared" si="1"/>
        <v>0</v>
      </c>
      <c r="G23" s="132">
        <f t="shared" si="1"/>
        <v>0</v>
      </c>
      <c r="H23" s="132">
        <f t="shared" si="1"/>
        <v>0</v>
      </c>
      <c r="I23" s="132">
        <f t="shared" si="1"/>
        <v>0</v>
      </c>
    </row>
    <row r="24" spans="2:9">
      <c r="B24" s="233" t="s">
        <v>139</v>
      </c>
      <c r="C24" s="234"/>
      <c r="D24" s="132">
        <f t="shared" si="1"/>
        <v>0</v>
      </c>
      <c r="E24" s="132">
        <f t="shared" si="1"/>
        <v>0</v>
      </c>
      <c r="F24" s="132">
        <f t="shared" si="1"/>
        <v>0</v>
      </c>
      <c r="G24" s="132">
        <f t="shared" si="1"/>
        <v>0</v>
      </c>
      <c r="H24" s="132">
        <f t="shared" si="1"/>
        <v>0</v>
      </c>
      <c r="I24" s="132">
        <f t="shared" si="1"/>
        <v>0</v>
      </c>
    </row>
    <row r="25" spans="2:9">
      <c r="B25" s="233" t="s">
        <v>140</v>
      </c>
      <c r="C25" s="234"/>
      <c r="D25" s="132">
        <f t="shared" si="1"/>
        <v>0</v>
      </c>
      <c r="E25" s="132">
        <f t="shared" si="1"/>
        <v>0</v>
      </c>
      <c r="F25" s="132">
        <f t="shared" si="1"/>
        <v>0</v>
      </c>
      <c r="G25" s="132">
        <f t="shared" si="1"/>
        <v>0</v>
      </c>
      <c r="H25" s="132">
        <f t="shared" si="1"/>
        <v>0</v>
      </c>
      <c r="I25" s="132">
        <f t="shared" si="1"/>
        <v>0</v>
      </c>
    </row>
    <row r="26" spans="2:9">
      <c r="B26" s="233" t="s">
        <v>141</v>
      </c>
      <c r="C26" s="234"/>
      <c r="D26" s="132">
        <f t="shared" si="1"/>
        <v>0</v>
      </c>
      <c r="E26" s="132">
        <f t="shared" si="1"/>
        <v>0</v>
      </c>
      <c r="F26" s="132">
        <f t="shared" si="1"/>
        <v>0</v>
      </c>
      <c r="G26" s="132">
        <f t="shared" si="1"/>
        <v>0</v>
      </c>
      <c r="H26" s="132">
        <f t="shared" si="1"/>
        <v>0</v>
      </c>
      <c r="I26" s="132">
        <f t="shared" si="1"/>
        <v>0</v>
      </c>
    </row>
    <row r="27" spans="2:9">
      <c r="B27" s="233" t="s">
        <v>142</v>
      </c>
      <c r="C27" s="234"/>
      <c r="D27" s="132">
        <f t="shared" si="1"/>
        <v>0</v>
      </c>
      <c r="E27" s="132">
        <f t="shared" si="1"/>
        <v>0</v>
      </c>
      <c r="F27" s="132">
        <f t="shared" si="1"/>
        <v>0</v>
      </c>
      <c r="G27" s="132">
        <f t="shared" si="1"/>
        <v>0</v>
      </c>
      <c r="H27" s="132">
        <f t="shared" si="1"/>
        <v>0</v>
      </c>
      <c r="I27" s="132">
        <f t="shared" si="1"/>
        <v>0</v>
      </c>
    </row>
    <row r="28" spans="2:9">
      <c r="B28" s="233" t="s">
        <v>143</v>
      </c>
      <c r="C28" s="234"/>
      <c r="D28" s="132">
        <f t="shared" si="1"/>
        <v>0</v>
      </c>
      <c r="E28" s="132">
        <f t="shared" si="1"/>
        <v>0</v>
      </c>
      <c r="F28" s="132">
        <f t="shared" si="1"/>
        <v>0</v>
      </c>
      <c r="G28" s="132">
        <f t="shared" si="1"/>
        <v>0</v>
      </c>
      <c r="H28" s="132">
        <f t="shared" si="1"/>
        <v>0</v>
      </c>
      <c r="I28" s="132">
        <f t="shared" si="1"/>
        <v>0</v>
      </c>
    </row>
    <row r="29" spans="2:9">
      <c r="B29" s="233" t="s">
        <v>144</v>
      </c>
      <c r="C29" s="234"/>
      <c r="D29" s="132">
        <f t="shared" si="1"/>
        <v>0</v>
      </c>
      <c r="E29" s="132">
        <f t="shared" si="1"/>
        <v>0</v>
      </c>
      <c r="F29" s="132">
        <f t="shared" si="1"/>
        <v>0</v>
      </c>
      <c r="G29" s="132">
        <f t="shared" si="1"/>
        <v>0</v>
      </c>
      <c r="H29" s="132">
        <f t="shared" si="1"/>
        <v>0</v>
      </c>
      <c r="I29" s="132">
        <f t="shared" si="1"/>
        <v>0</v>
      </c>
    </row>
    <row r="30" spans="2:9">
      <c r="B30" s="144"/>
      <c r="C30" s="49"/>
      <c r="D30" s="132">
        <f t="shared" si="1"/>
        <v>0</v>
      </c>
      <c r="E30" s="132">
        <f t="shared" si="1"/>
        <v>0</v>
      </c>
      <c r="F30" s="132">
        <f t="shared" si="1"/>
        <v>0</v>
      </c>
      <c r="G30" s="132">
        <f t="shared" si="1"/>
        <v>0</v>
      </c>
      <c r="H30" s="132">
        <f t="shared" si="1"/>
        <v>0</v>
      </c>
      <c r="I30" s="132">
        <f t="shared" si="1"/>
        <v>0</v>
      </c>
    </row>
    <row r="31" spans="2:9">
      <c r="B31" s="235" t="s">
        <v>145</v>
      </c>
      <c r="C31" s="236"/>
      <c r="D31" s="132">
        <f t="shared" si="1"/>
        <v>0</v>
      </c>
      <c r="E31" s="132">
        <f t="shared" si="1"/>
        <v>0</v>
      </c>
      <c r="F31" s="132">
        <f t="shared" si="1"/>
        <v>0</v>
      </c>
      <c r="G31" s="132">
        <f t="shared" si="1"/>
        <v>0</v>
      </c>
      <c r="H31" s="132">
        <f t="shared" si="1"/>
        <v>0</v>
      </c>
      <c r="I31" s="132">
        <f t="shared" si="1"/>
        <v>0</v>
      </c>
    </row>
    <row r="32" spans="2:9">
      <c r="B32" s="233" t="s">
        <v>146</v>
      </c>
      <c r="C32" s="234"/>
      <c r="D32" s="132">
        <f t="shared" ref="D32:I40" si="2">+D33</f>
        <v>0</v>
      </c>
      <c r="E32" s="132">
        <f t="shared" si="2"/>
        <v>0</v>
      </c>
      <c r="F32" s="132">
        <f t="shared" si="2"/>
        <v>0</v>
      </c>
      <c r="G32" s="132">
        <f t="shared" si="2"/>
        <v>0</v>
      </c>
      <c r="H32" s="132">
        <f t="shared" si="2"/>
        <v>0</v>
      </c>
      <c r="I32" s="132">
        <f t="shared" si="2"/>
        <v>0</v>
      </c>
    </row>
    <row r="33" spans="2:9">
      <c r="B33" s="233" t="s">
        <v>147</v>
      </c>
      <c r="C33" s="234"/>
      <c r="D33" s="132">
        <f t="shared" si="2"/>
        <v>0</v>
      </c>
      <c r="E33" s="132">
        <f t="shared" si="2"/>
        <v>0</v>
      </c>
      <c r="F33" s="132">
        <f t="shared" si="2"/>
        <v>0</v>
      </c>
      <c r="G33" s="132">
        <f t="shared" si="2"/>
        <v>0</v>
      </c>
      <c r="H33" s="132">
        <f t="shared" si="2"/>
        <v>0</v>
      </c>
      <c r="I33" s="132">
        <f t="shared" si="2"/>
        <v>0</v>
      </c>
    </row>
    <row r="34" spans="2:9">
      <c r="B34" s="233" t="s">
        <v>148</v>
      </c>
      <c r="C34" s="234"/>
      <c r="D34" s="132">
        <f t="shared" si="2"/>
        <v>0</v>
      </c>
      <c r="E34" s="132">
        <f t="shared" si="2"/>
        <v>0</v>
      </c>
      <c r="F34" s="132">
        <f t="shared" si="2"/>
        <v>0</v>
      </c>
      <c r="G34" s="132">
        <f t="shared" si="2"/>
        <v>0</v>
      </c>
      <c r="H34" s="132">
        <f t="shared" si="2"/>
        <v>0</v>
      </c>
      <c r="I34" s="132">
        <f t="shared" si="2"/>
        <v>0</v>
      </c>
    </row>
    <row r="35" spans="2:9">
      <c r="B35" s="233" t="s">
        <v>149</v>
      </c>
      <c r="C35" s="234"/>
      <c r="D35" s="132">
        <f t="shared" si="2"/>
        <v>0</v>
      </c>
      <c r="E35" s="132">
        <f t="shared" si="2"/>
        <v>0</v>
      </c>
      <c r="F35" s="132">
        <f t="shared" si="2"/>
        <v>0</v>
      </c>
      <c r="G35" s="132">
        <f t="shared" si="2"/>
        <v>0</v>
      </c>
      <c r="H35" s="132">
        <f t="shared" si="2"/>
        <v>0</v>
      </c>
      <c r="I35" s="132">
        <f t="shared" si="2"/>
        <v>0</v>
      </c>
    </row>
    <row r="36" spans="2:9">
      <c r="B36" s="233" t="s">
        <v>150</v>
      </c>
      <c r="C36" s="234"/>
      <c r="D36" s="132">
        <f t="shared" si="2"/>
        <v>0</v>
      </c>
      <c r="E36" s="132">
        <f t="shared" si="2"/>
        <v>0</v>
      </c>
      <c r="F36" s="132">
        <f t="shared" si="2"/>
        <v>0</v>
      </c>
      <c r="G36" s="132">
        <f t="shared" si="2"/>
        <v>0</v>
      </c>
      <c r="H36" s="132">
        <f t="shared" si="2"/>
        <v>0</v>
      </c>
      <c r="I36" s="132">
        <f t="shared" si="2"/>
        <v>0</v>
      </c>
    </row>
    <row r="37" spans="2:9">
      <c r="B37" s="233" t="s">
        <v>151</v>
      </c>
      <c r="C37" s="234"/>
      <c r="D37" s="132">
        <f t="shared" si="2"/>
        <v>0</v>
      </c>
      <c r="E37" s="132">
        <f t="shared" si="2"/>
        <v>0</v>
      </c>
      <c r="F37" s="132">
        <f t="shared" si="2"/>
        <v>0</v>
      </c>
      <c r="G37" s="132">
        <f t="shared" si="2"/>
        <v>0</v>
      </c>
      <c r="H37" s="132">
        <f t="shared" si="2"/>
        <v>0</v>
      </c>
      <c r="I37" s="132">
        <f t="shared" si="2"/>
        <v>0</v>
      </c>
    </row>
    <row r="38" spans="2:9">
      <c r="B38" s="233" t="s">
        <v>152</v>
      </c>
      <c r="C38" s="234"/>
      <c r="D38" s="132">
        <f t="shared" si="2"/>
        <v>0</v>
      </c>
      <c r="E38" s="132">
        <f t="shared" si="2"/>
        <v>0</v>
      </c>
      <c r="F38" s="132">
        <f t="shared" si="2"/>
        <v>0</v>
      </c>
      <c r="G38" s="132">
        <f t="shared" si="2"/>
        <v>0</v>
      </c>
      <c r="H38" s="132">
        <f t="shared" si="2"/>
        <v>0</v>
      </c>
      <c r="I38" s="132">
        <f t="shared" si="2"/>
        <v>0</v>
      </c>
    </row>
    <row r="39" spans="2:9">
      <c r="B39" s="233" t="s">
        <v>153</v>
      </c>
      <c r="C39" s="234"/>
      <c r="D39" s="132">
        <f t="shared" si="2"/>
        <v>0</v>
      </c>
      <c r="E39" s="132">
        <f t="shared" si="2"/>
        <v>0</v>
      </c>
      <c r="F39" s="132">
        <f t="shared" si="2"/>
        <v>0</v>
      </c>
      <c r="G39" s="132">
        <f t="shared" si="2"/>
        <v>0</v>
      </c>
      <c r="H39" s="132">
        <f t="shared" si="2"/>
        <v>0</v>
      </c>
      <c r="I39" s="132">
        <f t="shared" si="2"/>
        <v>0</v>
      </c>
    </row>
    <row r="40" spans="2:9">
      <c r="B40" s="233" t="s">
        <v>154</v>
      </c>
      <c r="C40" s="234"/>
      <c r="D40" s="132">
        <f t="shared" si="2"/>
        <v>0</v>
      </c>
      <c r="E40" s="132">
        <f t="shared" si="2"/>
        <v>0</v>
      </c>
      <c r="F40" s="132">
        <f t="shared" si="2"/>
        <v>0</v>
      </c>
      <c r="G40" s="132">
        <f t="shared" si="2"/>
        <v>0</v>
      </c>
      <c r="H40" s="132">
        <f t="shared" si="2"/>
        <v>0</v>
      </c>
      <c r="I40" s="132">
        <f t="shared" si="2"/>
        <v>0</v>
      </c>
    </row>
    <row r="41" spans="2:9">
      <c r="B41" s="144"/>
      <c r="C41" s="49"/>
      <c r="D41" s="133"/>
      <c r="E41" s="133"/>
      <c r="F41" s="133"/>
      <c r="G41" s="133"/>
      <c r="H41" s="133"/>
      <c r="I41" s="133"/>
    </row>
    <row r="42" spans="2:9">
      <c r="B42" s="235" t="s">
        <v>155</v>
      </c>
      <c r="C42" s="236"/>
      <c r="D42" s="134">
        <v>0</v>
      </c>
      <c r="E42" s="134">
        <v>0</v>
      </c>
      <c r="F42" s="134">
        <v>0</v>
      </c>
      <c r="G42" s="134">
        <v>0</v>
      </c>
      <c r="H42" s="134">
        <v>0</v>
      </c>
      <c r="I42" s="134">
        <v>0</v>
      </c>
    </row>
    <row r="43" spans="2:9">
      <c r="B43" s="233" t="s">
        <v>156</v>
      </c>
      <c r="C43" s="234"/>
      <c r="D43" s="132">
        <f t="shared" ref="D43:I46" si="3">+D44</f>
        <v>0</v>
      </c>
      <c r="E43" s="132">
        <f t="shared" si="3"/>
        <v>0</v>
      </c>
      <c r="F43" s="132">
        <f t="shared" si="3"/>
        <v>0</v>
      </c>
      <c r="G43" s="132">
        <f t="shared" si="3"/>
        <v>0</v>
      </c>
      <c r="H43" s="132">
        <f t="shared" si="3"/>
        <v>0</v>
      </c>
      <c r="I43" s="132">
        <f t="shared" si="3"/>
        <v>0</v>
      </c>
    </row>
    <row r="44" spans="2:9">
      <c r="B44" s="233" t="s">
        <v>157</v>
      </c>
      <c r="C44" s="234"/>
      <c r="D44" s="132">
        <f t="shared" si="3"/>
        <v>0</v>
      </c>
      <c r="E44" s="132">
        <f t="shared" si="3"/>
        <v>0</v>
      </c>
      <c r="F44" s="132">
        <f t="shared" si="3"/>
        <v>0</v>
      </c>
      <c r="G44" s="132">
        <f t="shared" si="3"/>
        <v>0</v>
      </c>
      <c r="H44" s="132">
        <f t="shared" si="3"/>
        <v>0</v>
      </c>
      <c r="I44" s="132">
        <f t="shared" si="3"/>
        <v>0</v>
      </c>
    </row>
    <row r="45" spans="2:9">
      <c r="B45" s="233" t="s">
        <v>158</v>
      </c>
      <c r="C45" s="234"/>
      <c r="D45" s="132">
        <f t="shared" si="3"/>
        <v>0</v>
      </c>
      <c r="E45" s="132">
        <f t="shared" si="3"/>
        <v>0</v>
      </c>
      <c r="F45" s="132">
        <f t="shared" si="3"/>
        <v>0</v>
      </c>
      <c r="G45" s="132">
        <f t="shared" si="3"/>
        <v>0</v>
      </c>
      <c r="H45" s="132">
        <f t="shared" si="3"/>
        <v>0</v>
      </c>
      <c r="I45" s="132">
        <f t="shared" si="3"/>
        <v>0</v>
      </c>
    </row>
    <row r="46" spans="2:9">
      <c r="B46" s="233" t="s">
        <v>159</v>
      </c>
      <c r="C46" s="234"/>
      <c r="D46" s="132">
        <f t="shared" si="3"/>
        <v>0</v>
      </c>
      <c r="E46" s="132">
        <f t="shared" si="3"/>
        <v>0</v>
      </c>
      <c r="F46" s="132">
        <f t="shared" si="3"/>
        <v>0</v>
      </c>
      <c r="G46" s="132">
        <f t="shared" si="3"/>
        <v>0</v>
      </c>
      <c r="H46" s="132">
        <f t="shared" si="3"/>
        <v>0</v>
      </c>
      <c r="I46" s="132">
        <f t="shared" si="3"/>
        <v>0</v>
      </c>
    </row>
    <row r="47" spans="2:9">
      <c r="B47" s="50"/>
      <c r="C47" s="145"/>
      <c r="D47" s="135"/>
      <c r="E47" s="135"/>
      <c r="F47" s="135"/>
      <c r="G47" s="135"/>
      <c r="H47" s="135"/>
      <c r="I47" s="135"/>
    </row>
    <row r="48" spans="2:9">
      <c r="B48" s="51"/>
      <c r="C48" s="137" t="s">
        <v>83</v>
      </c>
      <c r="D48" s="136">
        <f t="shared" ref="D48:I48" si="4">+D12+D22+D31+D42</f>
        <v>31241242</v>
      </c>
      <c r="E48" s="136">
        <f t="shared" si="4"/>
        <v>1490590</v>
      </c>
      <c r="F48" s="136">
        <f t="shared" si="4"/>
        <v>32731832</v>
      </c>
      <c r="G48" s="136">
        <f t="shared" si="4"/>
        <v>23838978</v>
      </c>
      <c r="H48" s="136">
        <f t="shared" si="4"/>
        <v>23533690</v>
      </c>
      <c r="I48" s="136">
        <f t="shared" si="4"/>
        <v>8892854</v>
      </c>
    </row>
  </sheetData>
  <mergeCells count="40">
    <mergeCell ref="B45:C45"/>
    <mergeCell ref="B46:C46"/>
    <mergeCell ref="B38:C38"/>
    <mergeCell ref="B39:C39"/>
    <mergeCell ref="B40:C40"/>
    <mergeCell ref="B42:C42"/>
    <mergeCell ref="B43:C43"/>
    <mergeCell ref="B44:C44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8:C10"/>
    <mergeCell ref="D8:H8"/>
    <mergeCell ref="I8:I9"/>
    <mergeCell ref="B2:I2"/>
    <mergeCell ref="B3:I3"/>
    <mergeCell ref="B4:I4"/>
    <mergeCell ref="B5:I5"/>
    <mergeCell ref="B6:I6"/>
  </mergeCells>
  <pageMargins left="0.23622047244094491" right="0.19685039370078741" top="0.15748031496062992" bottom="0.23622047244094491" header="0.11811023622047245" footer="0.11811023622047245"/>
  <pageSetup scale="7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52"/>
  <sheetViews>
    <sheetView workbookViewId="0">
      <pane xSplit="4" ySplit="9" topLeftCell="F35" activePane="bottomRight" state="frozen"/>
      <selection activeCell="E37" sqref="E37"/>
      <selection pane="topRight" activeCell="E37" sqref="E37"/>
      <selection pane="bottomLeft" activeCell="E37" sqref="E37"/>
      <selection pane="bottomRight" activeCell="F48" sqref="F48"/>
    </sheetView>
  </sheetViews>
  <sheetFormatPr baseColWidth="10" defaultColWidth="11.42578125" defaultRowHeight="15"/>
  <cols>
    <col min="1" max="1" width="4.140625" style="62" customWidth="1"/>
    <col min="2" max="2" width="13.85546875" style="62" customWidth="1"/>
    <col min="3" max="3" width="16.5703125" style="62" customWidth="1"/>
    <col min="4" max="4" width="38.28515625" style="62" customWidth="1"/>
    <col min="5" max="10" width="16.42578125" style="62" customWidth="1"/>
    <col min="11" max="16384" width="11.42578125" style="62"/>
  </cols>
  <sheetData>
    <row r="1" spans="2:10" ht="5.25" customHeight="1"/>
    <row r="2" spans="2:10">
      <c r="B2" s="239" t="s">
        <v>167</v>
      </c>
      <c r="C2" s="240"/>
      <c r="D2" s="240"/>
      <c r="E2" s="240"/>
      <c r="F2" s="240"/>
      <c r="G2" s="240"/>
      <c r="H2" s="240"/>
      <c r="I2" s="240"/>
      <c r="J2" s="241"/>
    </row>
    <row r="3" spans="2:10">
      <c r="B3" s="242" t="s">
        <v>168</v>
      </c>
      <c r="C3" s="243"/>
      <c r="D3" s="243"/>
      <c r="E3" s="243"/>
      <c r="F3" s="243"/>
      <c r="G3" s="243"/>
      <c r="H3" s="243"/>
      <c r="I3" s="243"/>
      <c r="J3" s="244"/>
    </row>
    <row r="4" spans="2:10">
      <c r="B4" s="245" t="s">
        <v>169</v>
      </c>
      <c r="C4" s="246"/>
      <c r="D4" s="246"/>
      <c r="E4" s="246"/>
      <c r="F4" s="246"/>
      <c r="G4" s="246"/>
      <c r="H4" s="246"/>
      <c r="I4" s="246"/>
      <c r="J4" s="247"/>
    </row>
    <row r="5" spans="2:10">
      <c r="B5" s="245" t="s">
        <v>213</v>
      </c>
      <c r="C5" s="246"/>
      <c r="D5" s="246"/>
      <c r="E5" s="246"/>
      <c r="F5" s="246"/>
      <c r="G5" s="246"/>
      <c r="H5" s="246"/>
      <c r="I5" s="246"/>
      <c r="J5" s="247"/>
    </row>
    <row r="6" spans="2:10">
      <c r="B6" s="213" t="s">
        <v>2</v>
      </c>
      <c r="C6" s="248"/>
      <c r="D6" s="248"/>
      <c r="E6" s="251" t="s">
        <v>95</v>
      </c>
      <c r="F6" s="252"/>
      <c r="G6" s="252"/>
      <c r="H6" s="252"/>
      <c r="I6" s="253"/>
      <c r="J6" s="231" t="s">
        <v>4</v>
      </c>
    </row>
    <row r="7" spans="2:10">
      <c r="B7" s="228"/>
      <c r="C7" s="249"/>
      <c r="D7" s="249"/>
      <c r="E7" s="53" t="s">
        <v>5</v>
      </c>
      <c r="F7" s="64" t="s">
        <v>6</v>
      </c>
      <c r="G7" s="64" t="s">
        <v>7</v>
      </c>
      <c r="H7" s="64" t="s">
        <v>8</v>
      </c>
      <c r="I7" s="63" t="s">
        <v>9</v>
      </c>
      <c r="J7" s="254"/>
    </row>
    <row r="8" spans="2:10">
      <c r="B8" s="214"/>
      <c r="C8" s="250"/>
      <c r="D8" s="250"/>
      <c r="E8" s="65">
        <v>1</v>
      </c>
      <c r="F8" s="65">
        <v>2</v>
      </c>
      <c r="G8" s="65" t="s">
        <v>10</v>
      </c>
      <c r="H8" s="65">
        <v>4</v>
      </c>
      <c r="I8" s="66">
        <v>5</v>
      </c>
      <c r="J8" s="65" t="s">
        <v>11</v>
      </c>
    </row>
    <row r="9" spans="2:10">
      <c r="B9" s="255" t="s">
        <v>170</v>
      </c>
      <c r="C9" s="256"/>
      <c r="D9" s="257"/>
      <c r="E9" s="124">
        <f>+E10+E13+E22+E26+E29+E34</f>
        <v>31241242</v>
      </c>
      <c r="F9" s="124">
        <f>+F10+F13+F22+F26+F29+F34</f>
        <v>1490590</v>
      </c>
      <c r="G9" s="124">
        <f>+G10+G13+G22+G26+G34</f>
        <v>32731832</v>
      </c>
      <c r="H9" s="124">
        <f>+H10+H13+H22+H26+H29+H34</f>
        <v>23838978</v>
      </c>
      <c r="I9" s="124">
        <f>+I10+I13+I22+I26+I29+I34</f>
        <v>23533690</v>
      </c>
      <c r="J9" s="124">
        <f>+J10+J13+J22+J26+J29+J34</f>
        <v>8892854</v>
      </c>
    </row>
    <row r="10" spans="2:10" ht="30.75" customHeight="1">
      <c r="B10" s="67"/>
      <c r="C10" s="237" t="s">
        <v>171</v>
      </c>
      <c r="D10" s="238"/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</row>
    <row r="11" spans="2:10">
      <c r="B11" s="67"/>
      <c r="C11" s="69"/>
      <c r="D11" s="70" t="s">
        <v>172</v>
      </c>
      <c r="E11" s="128">
        <v>0</v>
      </c>
      <c r="F11" s="128">
        <v>0</v>
      </c>
      <c r="G11" s="128">
        <v>0</v>
      </c>
      <c r="H11" s="128">
        <v>0</v>
      </c>
      <c r="I11" s="128">
        <v>0</v>
      </c>
      <c r="J11" s="129">
        <v>0</v>
      </c>
    </row>
    <row r="12" spans="2:10">
      <c r="B12" s="67"/>
      <c r="C12" s="69"/>
      <c r="D12" s="70" t="s">
        <v>173</v>
      </c>
      <c r="E12" s="128">
        <v>0</v>
      </c>
      <c r="F12" s="128">
        <v>0</v>
      </c>
      <c r="G12" s="128">
        <v>0</v>
      </c>
      <c r="H12" s="128">
        <v>0</v>
      </c>
      <c r="I12" s="128">
        <v>0</v>
      </c>
      <c r="J12" s="129">
        <v>0</v>
      </c>
    </row>
    <row r="13" spans="2:10">
      <c r="B13" s="67"/>
      <c r="C13" s="237" t="s">
        <v>174</v>
      </c>
      <c r="D13" s="238"/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</row>
    <row r="14" spans="2:10">
      <c r="B14" s="67"/>
      <c r="C14" s="69"/>
      <c r="D14" s="70" t="s">
        <v>175</v>
      </c>
      <c r="E14" s="128">
        <v>0</v>
      </c>
      <c r="F14" s="128">
        <v>0</v>
      </c>
      <c r="G14" s="128">
        <v>0</v>
      </c>
      <c r="H14" s="128">
        <v>0</v>
      </c>
      <c r="I14" s="128">
        <v>0</v>
      </c>
      <c r="J14" s="129">
        <v>0</v>
      </c>
    </row>
    <row r="15" spans="2:10">
      <c r="B15" s="67"/>
      <c r="C15" s="69"/>
      <c r="D15" s="70" t="s">
        <v>176</v>
      </c>
      <c r="E15" s="128">
        <v>0</v>
      </c>
      <c r="F15" s="128">
        <v>0</v>
      </c>
      <c r="G15" s="128">
        <v>0</v>
      </c>
      <c r="H15" s="128">
        <v>0</v>
      </c>
      <c r="I15" s="128">
        <v>0</v>
      </c>
      <c r="J15" s="129">
        <v>0</v>
      </c>
    </row>
    <row r="16" spans="2:10" ht="24">
      <c r="B16" s="67"/>
      <c r="C16" s="69"/>
      <c r="D16" s="70" t="s">
        <v>177</v>
      </c>
      <c r="E16" s="128">
        <v>0</v>
      </c>
      <c r="F16" s="128">
        <v>0</v>
      </c>
      <c r="G16" s="128">
        <v>0</v>
      </c>
      <c r="H16" s="128">
        <v>0</v>
      </c>
      <c r="I16" s="128">
        <v>0</v>
      </c>
      <c r="J16" s="129">
        <v>0</v>
      </c>
    </row>
    <row r="17" spans="2:10">
      <c r="B17" s="67"/>
      <c r="C17" s="69"/>
      <c r="D17" s="70" t="s">
        <v>178</v>
      </c>
      <c r="E17" s="128">
        <v>0</v>
      </c>
      <c r="F17" s="128">
        <v>0</v>
      </c>
      <c r="G17" s="128">
        <v>0</v>
      </c>
      <c r="H17" s="128">
        <v>0</v>
      </c>
      <c r="I17" s="128">
        <v>0</v>
      </c>
      <c r="J17" s="129">
        <v>0</v>
      </c>
    </row>
    <row r="18" spans="2:10">
      <c r="B18" s="67"/>
      <c r="C18" s="69"/>
      <c r="D18" s="70" t="s">
        <v>179</v>
      </c>
      <c r="E18" s="128">
        <v>0</v>
      </c>
      <c r="F18" s="128">
        <v>0</v>
      </c>
      <c r="G18" s="128">
        <v>0</v>
      </c>
      <c r="H18" s="128">
        <v>0</v>
      </c>
      <c r="I18" s="128">
        <v>0</v>
      </c>
      <c r="J18" s="129">
        <v>0</v>
      </c>
    </row>
    <row r="19" spans="2:10" ht="24">
      <c r="B19" s="67"/>
      <c r="C19" s="69"/>
      <c r="D19" s="70" t="s">
        <v>180</v>
      </c>
      <c r="E19" s="128">
        <v>0</v>
      </c>
      <c r="F19" s="128">
        <v>0</v>
      </c>
      <c r="G19" s="128">
        <v>0</v>
      </c>
      <c r="H19" s="128">
        <v>0</v>
      </c>
      <c r="I19" s="128">
        <v>0</v>
      </c>
      <c r="J19" s="129">
        <v>0</v>
      </c>
    </row>
    <row r="20" spans="2:10">
      <c r="B20" s="67"/>
      <c r="C20" s="69"/>
      <c r="D20" s="70" t="s">
        <v>181</v>
      </c>
      <c r="E20" s="128">
        <v>0</v>
      </c>
      <c r="F20" s="128">
        <v>0</v>
      </c>
      <c r="G20" s="128">
        <v>0</v>
      </c>
      <c r="H20" s="128">
        <v>0</v>
      </c>
      <c r="I20" s="128">
        <v>0</v>
      </c>
      <c r="J20" s="129">
        <v>0</v>
      </c>
    </row>
    <row r="21" spans="2:10">
      <c r="B21" s="67"/>
      <c r="C21" s="69"/>
      <c r="D21" s="70" t="s">
        <v>182</v>
      </c>
      <c r="E21" s="128">
        <v>0</v>
      </c>
      <c r="F21" s="128">
        <v>0</v>
      </c>
      <c r="G21" s="128">
        <v>0</v>
      </c>
      <c r="H21" s="128">
        <v>0</v>
      </c>
      <c r="I21" s="128">
        <v>0</v>
      </c>
      <c r="J21" s="129">
        <v>0</v>
      </c>
    </row>
    <row r="22" spans="2:10">
      <c r="B22" s="67"/>
      <c r="C22" s="237" t="s">
        <v>183</v>
      </c>
      <c r="D22" s="238"/>
      <c r="E22" s="125">
        <v>31241242</v>
      </c>
      <c r="F22" s="125">
        <f t="shared" ref="F22" si="0">SUM(F23:F25)</f>
        <v>1490590</v>
      </c>
      <c r="G22" s="125">
        <v>32731832</v>
      </c>
      <c r="H22" s="125">
        <v>23838978</v>
      </c>
      <c r="I22" s="125">
        <v>23533690</v>
      </c>
      <c r="J22" s="125">
        <v>8892854</v>
      </c>
    </row>
    <row r="23" spans="2:10" ht="24">
      <c r="B23" s="67"/>
      <c r="C23" s="69"/>
      <c r="D23" s="70" t="s">
        <v>184</v>
      </c>
      <c r="E23" s="126">
        <v>10668924</v>
      </c>
      <c r="F23" s="127">
        <v>265101</v>
      </c>
      <c r="G23" s="126">
        <f>+E23+F23</f>
        <v>10934025</v>
      </c>
      <c r="H23" s="127">
        <v>4378873</v>
      </c>
      <c r="I23" s="127">
        <v>4748437</v>
      </c>
      <c r="J23" s="129">
        <f>+G23-H23</f>
        <v>6555152</v>
      </c>
    </row>
    <row r="24" spans="2:10" ht="24">
      <c r="B24" s="67"/>
      <c r="C24" s="69"/>
      <c r="D24" s="70" t="s">
        <v>185</v>
      </c>
      <c r="E24" s="126">
        <v>20572318</v>
      </c>
      <c r="F24" s="127">
        <f>756333+234578+234578</f>
        <v>1225489</v>
      </c>
      <c r="G24" s="126">
        <f>+E24+F24</f>
        <v>21797807</v>
      </c>
      <c r="H24" s="127">
        <f>2960160+3790307+3544778+3054954+3054953+3054953</f>
        <v>19460105</v>
      </c>
      <c r="I24" s="127">
        <f>2960160+3790307+3544778+3054954+3054953-337426+2717527</f>
        <v>18785253</v>
      </c>
      <c r="J24" s="129">
        <f>+G24-H24</f>
        <v>2337702</v>
      </c>
    </row>
    <row r="25" spans="2:10">
      <c r="B25" s="67"/>
      <c r="C25" s="69"/>
      <c r="D25" s="70" t="s">
        <v>186</v>
      </c>
      <c r="E25" s="128">
        <v>0</v>
      </c>
      <c r="F25" s="128">
        <v>0</v>
      </c>
      <c r="G25" s="128">
        <v>0</v>
      </c>
      <c r="H25" s="128">
        <v>0</v>
      </c>
      <c r="I25" s="128">
        <v>0</v>
      </c>
      <c r="J25" s="129">
        <v>0</v>
      </c>
    </row>
    <row r="26" spans="2:10">
      <c r="B26" s="67"/>
      <c r="C26" s="237" t="s">
        <v>187</v>
      </c>
      <c r="D26" s="238"/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68">
        <v>0</v>
      </c>
    </row>
    <row r="27" spans="2:10" ht="24">
      <c r="B27" s="67"/>
      <c r="C27" s="69"/>
      <c r="D27" s="70" t="s">
        <v>188</v>
      </c>
      <c r="E27" s="128">
        <v>0</v>
      </c>
      <c r="F27" s="128">
        <v>0</v>
      </c>
      <c r="G27" s="128">
        <v>0</v>
      </c>
      <c r="H27" s="128">
        <v>0</v>
      </c>
      <c r="I27" s="128">
        <v>0</v>
      </c>
      <c r="J27" s="71">
        <v>0</v>
      </c>
    </row>
    <row r="28" spans="2:10">
      <c r="B28" s="67"/>
      <c r="C28" s="69"/>
      <c r="D28" s="70" t="s">
        <v>189</v>
      </c>
      <c r="E28" s="128">
        <v>0</v>
      </c>
      <c r="F28" s="128">
        <v>0</v>
      </c>
      <c r="G28" s="128">
        <v>0</v>
      </c>
      <c r="H28" s="128">
        <v>0</v>
      </c>
      <c r="I28" s="128">
        <v>0</v>
      </c>
      <c r="J28" s="71">
        <v>0</v>
      </c>
    </row>
    <row r="29" spans="2:10">
      <c r="B29" s="67"/>
      <c r="C29" s="237" t="s">
        <v>190</v>
      </c>
      <c r="D29" s="238"/>
      <c r="E29" s="125">
        <v>0</v>
      </c>
      <c r="F29" s="125">
        <v>0</v>
      </c>
      <c r="G29" s="125">
        <v>0</v>
      </c>
      <c r="H29" s="125">
        <v>0</v>
      </c>
      <c r="I29" s="125">
        <v>0</v>
      </c>
      <c r="J29" s="68">
        <v>0</v>
      </c>
    </row>
    <row r="30" spans="2:10">
      <c r="B30" s="67"/>
      <c r="C30" s="69"/>
      <c r="D30" s="70" t="s">
        <v>191</v>
      </c>
      <c r="E30" s="128">
        <v>0</v>
      </c>
      <c r="F30" s="128">
        <v>0</v>
      </c>
      <c r="G30" s="128">
        <v>0</v>
      </c>
      <c r="H30" s="128">
        <v>0</v>
      </c>
      <c r="I30" s="128">
        <v>0</v>
      </c>
      <c r="J30" s="71">
        <v>0</v>
      </c>
    </row>
    <row r="31" spans="2:10">
      <c r="B31" s="67"/>
      <c r="C31" s="69"/>
      <c r="D31" s="70" t="s">
        <v>192</v>
      </c>
      <c r="E31" s="128">
        <v>0</v>
      </c>
      <c r="F31" s="128">
        <v>0</v>
      </c>
      <c r="G31" s="128">
        <v>0</v>
      </c>
      <c r="H31" s="128">
        <v>0</v>
      </c>
      <c r="I31" s="128">
        <v>0</v>
      </c>
      <c r="J31" s="71">
        <v>0</v>
      </c>
    </row>
    <row r="32" spans="2:10">
      <c r="B32" s="67"/>
      <c r="C32" s="69"/>
      <c r="D32" s="70" t="s">
        <v>193</v>
      </c>
      <c r="E32" s="128">
        <v>0</v>
      </c>
      <c r="F32" s="128">
        <v>0</v>
      </c>
      <c r="G32" s="128">
        <v>0</v>
      </c>
      <c r="H32" s="128">
        <v>0</v>
      </c>
      <c r="I32" s="128">
        <v>0</v>
      </c>
      <c r="J32" s="71">
        <v>0</v>
      </c>
    </row>
    <row r="33" spans="2:10" ht="24">
      <c r="B33" s="67"/>
      <c r="C33" s="69"/>
      <c r="D33" s="70" t="s">
        <v>194</v>
      </c>
      <c r="E33" s="128">
        <v>0</v>
      </c>
      <c r="F33" s="128">
        <v>0</v>
      </c>
      <c r="G33" s="128">
        <v>0</v>
      </c>
      <c r="H33" s="128">
        <v>0</v>
      </c>
      <c r="I33" s="128">
        <v>0</v>
      </c>
      <c r="J33" s="71">
        <v>0</v>
      </c>
    </row>
    <row r="34" spans="2:10">
      <c r="B34" s="67"/>
      <c r="C34" s="237" t="s">
        <v>195</v>
      </c>
      <c r="D34" s="238"/>
      <c r="E34" s="125">
        <v>0</v>
      </c>
      <c r="F34" s="125">
        <v>0</v>
      </c>
      <c r="G34" s="125">
        <v>0</v>
      </c>
      <c r="H34" s="125">
        <v>0</v>
      </c>
      <c r="I34" s="125">
        <v>0</v>
      </c>
      <c r="J34" s="68">
        <v>0</v>
      </c>
    </row>
    <row r="35" spans="2:10">
      <c r="B35" s="67"/>
      <c r="C35" s="69"/>
      <c r="D35" s="70" t="s">
        <v>196</v>
      </c>
      <c r="E35" s="128">
        <v>0</v>
      </c>
      <c r="F35" s="128">
        <v>0</v>
      </c>
      <c r="G35" s="128">
        <v>0</v>
      </c>
      <c r="H35" s="128">
        <v>0</v>
      </c>
      <c r="I35" s="128">
        <v>0</v>
      </c>
      <c r="J35" s="71">
        <v>0</v>
      </c>
    </row>
    <row r="36" spans="2:10">
      <c r="B36" s="255" t="s">
        <v>197</v>
      </c>
      <c r="C36" s="256"/>
      <c r="D36" s="257"/>
      <c r="E36" s="128">
        <v>0</v>
      </c>
      <c r="F36" s="128">
        <v>0</v>
      </c>
      <c r="G36" s="128">
        <v>0</v>
      </c>
      <c r="H36" s="128">
        <v>0</v>
      </c>
      <c r="I36" s="128">
        <v>0</v>
      </c>
      <c r="J36" s="71">
        <v>0</v>
      </c>
    </row>
    <row r="37" spans="2:10">
      <c r="B37" s="255" t="s">
        <v>198</v>
      </c>
      <c r="C37" s="256"/>
      <c r="D37" s="257"/>
      <c r="E37" s="128">
        <v>0</v>
      </c>
      <c r="F37" s="128">
        <v>0</v>
      </c>
      <c r="G37" s="128">
        <v>0</v>
      </c>
      <c r="H37" s="128">
        <v>0</v>
      </c>
      <c r="I37" s="128">
        <v>0</v>
      </c>
      <c r="J37" s="71">
        <v>0</v>
      </c>
    </row>
    <row r="38" spans="2:10" ht="21.75" customHeight="1">
      <c r="B38" s="255" t="s">
        <v>199</v>
      </c>
      <c r="C38" s="256"/>
      <c r="D38" s="257"/>
      <c r="E38" s="128">
        <v>0</v>
      </c>
      <c r="F38" s="128">
        <v>0</v>
      </c>
      <c r="G38" s="128">
        <v>0</v>
      </c>
      <c r="H38" s="128">
        <v>0</v>
      </c>
      <c r="I38" s="128">
        <v>0</v>
      </c>
      <c r="J38" s="71">
        <v>0</v>
      </c>
    </row>
    <row r="39" spans="2:10">
      <c r="B39" s="72"/>
      <c r="C39" s="73"/>
      <c r="D39" s="74"/>
      <c r="E39" s="75"/>
      <c r="F39" s="76"/>
      <c r="G39" s="76"/>
      <c r="H39" s="76"/>
      <c r="I39" s="76"/>
      <c r="J39" s="76"/>
    </row>
    <row r="40" spans="2:10">
      <c r="B40" s="77"/>
      <c r="C40" s="258" t="s">
        <v>83</v>
      </c>
      <c r="D40" s="259"/>
      <c r="E40" s="130">
        <f t="shared" ref="E40:J40" si="1">+E9</f>
        <v>31241242</v>
      </c>
      <c r="F40" s="130">
        <v>1490590</v>
      </c>
      <c r="G40" s="130">
        <v>32731832</v>
      </c>
      <c r="H40" s="130">
        <v>23838978</v>
      </c>
      <c r="I40" s="130">
        <v>23533690</v>
      </c>
      <c r="J40" s="130">
        <f t="shared" si="1"/>
        <v>8892854</v>
      </c>
    </row>
    <row r="42" spans="2:10" s="78" customFormat="1" ht="11.25" customHeight="1"/>
    <row r="43" spans="2:10">
      <c r="C43" s="237"/>
      <c r="D43" s="237"/>
      <c r="E43" s="55"/>
    </row>
    <row r="44" spans="2:10">
      <c r="E44" s="55"/>
    </row>
    <row r="45" spans="2:10">
      <c r="E45" s="55"/>
    </row>
    <row r="46" spans="2:10">
      <c r="E46" s="55"/>
    </row>
    <row r="47" spans="2:10">
      <c r="E47" s="55"/>
    </row>
    <row r="48" spans="2:10">
      <c r="E48" s="55"/>
    </row>
    <row r="49" spans="5:5">
      <c r="E49" s="55"/>
    </row>
    <row r="50" spans="5:5">
      <c r="E50" s="55"/>
    </row>
    <row r="51" spans="5:5">
      <c r="E51" s="55"/>
    </row>
    <row r="52" spans="5:5">
      <c r="E52" s="55"/>
    </row>
  </sheetData>
  <mergeCells count="19">
    <mergeCell ref="C43:D43"/>
    <mergeCell ref="C34:D34"/>
    <mergeCell ref="B36:D36"/>
    <mergeCell ref="B37:D37"/>
    <mergeCell ref="B38:D38"/>
    <mergeCell ref="C40:D40"/>
    <mergeCell ref="C29:D29"/>
    <mergeCell ref="B2:J2"/>
    <mergeCell ref="B3:J3"/>
    <mergeCell ref="B4:J4"/>
    <mergeCell ref="B5:J5"/>
    <mergeCell ref="B6:D8"/>
    <mergeCell ref="E6:I6"/>
    <mergeCell ref="J6:J7"/>
    <mergeCell ref="B9:D9"/>
    <mergeCell ref="C10:D10"/>
    <mergeCell ref="C13:D13"/>
    <mergeCell ref="C22:D22"/>
    <mergeCell ref="C26:D26"/>
  </mergeCells>
  <pageMargins left="0.70866141732283472" right="0.70866141732283472" top="0.74803149606299213" bottom="0.74803149606299213" header="0.31496062992125984" footer="0.31496062992125984"/>
  <pageSetup scale="7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A23" sqref="A23:XFD26"/>
    </sheetView>
  </sheetViews>
  <sheetFormatPr baseColWidth="10" defaultColWidth="6.85546875" defaultRowHeight="12.75" customHeight="1"/>
  <cols>
    <col min="1" max="1" width="28.7109375" style="84" customWidth="1"/>
    <col min="2" max="2" width="27.5703125" style="84" customWidth="1"/>
    <col min="3" max="3" width="20.42578125" style="84" customWidth="1"/>
    <col min="4" max="4" width="12.7109375" style="84" customWidth="1"/>
    <col min="5" max="5" width="6.85546875" style="84"/>
    <col min="6" max="7" width="12.7109375" style="84" customWidth="1"/>
    <col min="8" max="256" width="6.85546875" style="84"/>
    <col min="257" max="257" width="28.7109375" style="84" customWidth="1"/>
    <col min="258" max="260" width="25.7109375" style="84" customWidth="1"/>
    <col min="261" max="512" width="6.85546875" style="84"/>
    <col min="513" max="513" width="28.7109375" style="84" customWidth="1"/>
    <col min="514" max="516" width="25.7109375" style="84" customWidth="1"/>
    <col min="517" max="768" width="6.85546875" style="84"/>
    <col min="769" max="769" width="28.7109375" style="84" customWidth="1"/>
    <col min="770" max="772" width="25.7109375" style="84" customWidth="1"/>
    <col min="773" max="1024" width="6.85546875" style="84"/>
    <col min="1025" max="1025" width="28.7109375" style="84" customWidth="1"/>
    <col min="1026" max="1028" width="25.7109375" style="84" customWidth="1"/>
    <col min="1029" max="1280" width="6.85546875" style="84"/>
    <col min="1281" max="1281" width="28.7109375" style="84" customWidth="1"/>
    <col min="1282" max="1284" width="25.7109375" style="84" customWidth="1"/>
    <col min="1285" max="1536" width="6.85546875" style="84"/>
    <col min="1537" max="1537" width="28.7109375" style="84" customWidth="1"/>
    <col min="1538" max="1540" width="25.7109375" style="84" customWidth="1"/>
    <col min="1541" max="1792" width="6.85546875" style="84"/>
    <col min="1793" max="1793" width="28.7109375" style="84" customWidth="1"/>
    <col min="1794" max="1796" width="25.7109375" style="84" customWidth="1"/>
    <col min="1797" max="2048" width="6.85546875" style="84"/>
    <col min="2049" max="2049" width="28.7109375" style="84" customWidth="1"/>
    <col min="2050" max="2052" width="25.7109375" style="84" customWidth="1"/>
    <col min="2053" max="2304" width="6.85546875" style="84"/>
    <col min="2305" max="2305" width="28.7109375" style="84" customWidth="1"/>
    <col min="2306" max="2308" width="25.7109375" style="84" customWidth="1"/>
    <col min="2309" max="2560" width="6.85546875" style="84"/>
    <col min="2561" max="2561" width="28.7109375" style="84" customWidth="1"/>
    <col min="2562" max="2564" width="25.7109375" style="84" customWidth="1"/>
    <col min="2565" max="2816" width="6.85546875" style="84"/>
    <col min="2817" max="2817" width="28.7109375" style="84" customWidth="1"/>
    <col min="2818" max="2820" width="25.7109375" style="84" customWidth="1"/>
    <col min="2821" max="3072" width="6.85546875" style="84"/>
    <col min="3073" max="3073" width="28.7109375" style="84" customWidth="1"/>
    <col min="3074" max="3076" width="25.7109375" style="84" customWidth="1"/>
    <col min="3077" max="3328" width="6.85546875" style="84"/>
    <col min="3329" max="3329" width="28.7109375" style="84" customWidth="1"/>
    <col min="3330" max="3332" width="25.7109375" style="84" customWidth="1"/>
    <col min="3333" max="3584" width="6.85546875" style="84"/>
    <col min="3585" max="3585" width="28.7109375" style="84" customWidth="1"/>
    <col min="3586" max="3588" width="25.7109375" style="84" customWidth="1"/>
    <col min="3589" max="3840" width="6.85546875" style="84"/>
    <col min="3841" max="3841" width="28.7109375" style="84" customWidth="1"/>
    <col min="3842" max="3844" width="25.7109375" style="84" customWidth="1"/>
    <col min="3845" max="4096" width="6.85546875" style="84"/>
    <col min="4097" max="4097" width="28.7109375" style="84" customWidth="1"/>
    <col min="4098" max="4100" width="25.7109375" style="84" customWidth="1"/>
    <col min="4101" max="4352" width="6.85546875" style="84"/>
    <col min="4353" max="4353" width="28.7109375" style="84" customWidth="1"/>
    <col min="4354" max="4356" width="25.7109375" style="84" customWidth="1"/>
    <col min="4357" max="4608" width="6.85546875" style="84"/>
    <col min="4609" max="4609" width="28.7109375" style="84" customWidth="1"/>
    <col min="4610" max="4612" width="25.7109375" style="84" customWidth="1"/>
    <col min="4613" max="4864" width="6.85546875" style="84"/>
    <col min="4865" max="4865" width="28.7109375" style="84" customWidth="1"/>
    <col min="4866" max="4868" width="25.7109375" style="84" customWidth="1"/>
    <col min="4869" max="5120" width="6.85546875" style="84"/>
    <col min="5121" max="5121" width="28.7109375" style="84" customWidth="1"/>
    <col min="5122" max="5124" width="25.7109375" style="84" customWidth="1"/>
    <col min="5125" max="5376" width="6.85546875" style="84"/>
    <col min="5377" max="5377" width="28.7109375" style="84" customWidth="1"/>
    <col min="5378" max="5380" width="25.7109375" style="84" customWidth="1"/>
    <col min="5381" max="5632" width="6.85546875" style="84"/>
    <col min="5633" max="5633" width="28.7109375" style="84" customWidth="1"/>
    <col min="5634" max="5636" width="25.7109375" style="84" customWidth="1"/>
    <col min="5637" max="5888" width="6.85546875" style="84"/>
    <col min="5889" max="5889" width="28.7109375" style="84" customWidth="1"/>
    <col min="5890" max="5892" width="25.7109375" style="84" customWidth="1"/>
    <col min="5893" max="6144" width="6.85546875" style="84"/>
    <col min="6145" max="6145" width="28.7109375" style="84" customWidth="1"/>
    <col min="6146" max="6148" width="25.7109375" style="84" customWidth="1"/>
    <col min="6149" max="6400" width="6.85546875" style="84"/>
    <col min="6401" max="6401" width="28.7109375" style="84" customWidth="1"/>
    <col min="6402" max="6404" width="25.7109375" style="84" customWidth="1"/>
    <col min="6405" max="6656" width="6.85546875" style="84"/>
    <col min="6657" max="6657" width="28.7109375" style="84" customWidth="1"/>
    <col min="6658" max="6660" width="25.7109375" style="84" customWidth="1"/>
    <col min="6661" max="6912" width="6.85546875" style="84"/>
    <col min="6913" max="6913" width="28.7109375" style="84" customWidth="1"/>
    <col min="6914" max="6916" width="25.7109375" style="84" customWidth="1"/>
    <col min="6917" max="7168" width="6.85546875" style="84"/>
    <col min="7169" max="7169" width="28.7109375" style="84" customWidth="1"/>
    <col min="7170" max="7172" width="25.7109375" style="84" customWidth="1"/>
    <col min="7173" max="7424" width="6.85546875" style="84"/>
    <col min="7425" max="7425" width="28.7109375" style="84" customWidth="1"/>
    <col min="7426" max="7428" width="25.7109375" style="84" customWidth="1"/>
    <col min="7429" max="7680" width="6.85546875" style="84"/>
    <col min="7681" max="7681" width="28.7109375" style="84" customWidth="1"/>
    <col min="7682" max="7684" width="25.7109375" style="84" customWidth="1"/>
    <col min="7685" max="7936" width="6.85546875" style="84"/>
    <col min="7937" max="7937" width="28.7109375" style="84" customWidth="1"/>
    <col min="7938" max="7940" width="25.7109375" style="84" customWidth="1"/>
    <col min="7941" max="8192" width="6.85546875" style="84"/>
    <col min="8193" max="8193" width="28.7109375" style="84" customWidth="1"/>
    <col min="8194" max="8196" width="25.7109375" style="84" customWidth="1"/>
    <col min="8197" max="8448" width="6.85546875" style="84"/>
    <col min="8449" max="8449" width="28.7109375" style="84" customWidth="1"/>
    <col min="8450" max="8452" width="25.7109375" style="84" customWidth="1"/>
    <col min="8453" max="8704" width="6.85546875" style="84"/>
    <col min="8705" max="8705" width="28.7109375" style="84" customWidth="1"/>
    <col min="8706" max="8708" width="25.7109375" style="84" customWidth="1"/>
    <col min="8709" max="8960" width="6.85546875" style="84"/>
    <col min="8961" max="8961" width="28.7109375" style="84" customWidth="1"/>
    <col min="8962" max="8964" width="25.7109375" style="84" customWidth="1"/>
    <col min="8965" max="9216" width="6.85546875" style="84"/>
    <col min="9217" max="9217" width="28.7109375" style="84" customWidth="1"/>
    <col min="9218" max="9220" width="25.7109375" style="84" customWidth="1"/>
    <col min="9221" max="9472" width="6.85546875" style="84"/>
    <col min="9473" max="9473" width="28.7109375" style="84" customWidth="1"/>
    <col min="9474" max="9476" width="25.7109375" style="84" customWidth="1"/>
    <col min="9477" max="9728" width="6.85546875" style="84"/>
    <col min="9729" max="9729" width="28.7109375" style="84" customWidth="1"/>
    <col min="9730" max="9732" width="25.7109375" style="84" customWidth="1"/>
    <col min="9733" max="9984" width="6.85546875" style="84"/>
    <col min="9985" max="9985" width="28.7109375" style="84" customWidth="1"/>
    <col min="9986" max="9988" width="25.7109375" style="84" customWidth="1"/>
    <col min="9989" max="10240" width="6.85546875" style="84"/>
    <col min="10241" max="10241" width="28.7109375" style="84" customWidth="1"/>
    <col min="10242" max="10244" width="25.7109375" style="84" customWidth="1"/>
    <col min="10245" max="10496" width="6.85546875" style="84"/>
    <col min="10497" max="10497" width="28.7109375" style="84" customWidth="1"/>
    <col min="10498" max="10500" width="25.7109375" style="84" customWidth="1"/>
    <col min="10501" max="10752" width="6.85546875" style="84"/>
    <col min="10753" max="10753" width="28.7109375" style="84" customWidth="1"/>
    <col min="10754" max="10756" width="25.7109375" style="84" customWidth="1"/>
    <col min="10757" max="11008" width="6.85546875" style="84"/>
    <col min="11009" max="11009" width="28.7109375" style="84" customWidth="1"/>
    <col min="11010" max="11012" width="25.7109375" style="84" customWidth="1"/>
    <col min="11013" max="11264" width="6.85546875" style="84"/>
    <col min="11265" max="11265" width="28.7109375" style="84" customWidth="1"/>
    <col min="11266" max="11268" width="25.7109375" style="84" customWidth="1"/>
    <col min="11269" max="11520" width="6.85546875" style="84"/>
    <col min="11521" max="11521" width="28.7109375" style="84" customWidth="1"/>
    <col min="11522" max="11524" width="25.7109375" style="84" customWidth="1"/>
    <col min="11525" max="11776" width="6.85546875" style="84"/>
    <col min="11777" max="11777" width="28.7109375" style="84" customWidth="1"/>
    <col min="11778" max="11780" width="25.7109375" style="84" customWidth="1"/>
    <col min="11781" max="12032" width="6.85546875" style="84"/>
    <col min="12033" max="12033" width="28.7109375" style="84" customWidth="1"/>
    <col min="12034" max="12036" width="25.7109375" style="84" customWidth="1"/>
    <col min="12037" max="12288" width="6.85546875" style="84"/>
    <col min="12289" max="12289" width="28.7109375" style="84" customWidth="1"/>
    <col min="12290" max="12292" width="25.7109375" style="84" customWidth="1"/>
    <col min="12293" max="12544" width="6.85546875" style="84"/>
    <col min="12545" max="12545" width="28.7109375" style="84" customWidth="1"/>
    <col min="12546" max="12548" width="25.7109375" style="84" customWidth="1"/>
    <col min="12549" max="12800" width="6.85546875" style="84"/>
    <col min="12801" max="12801" width="28.7109375" style="84" customWidth="1"/>
    <col min="12802" max="12804" width="25.7109375" style="84" customWidth="1"/>
    <col min="12805" max="13056" width="6.85546875" style="84"/>
    <col min="13057" max="13057" width="28.7109375" style="84" customWidth="1"/>
    <col min="13058" max="13060" width="25.7109375" style="84" customWidth="1"/>
    <col min="13061" max="13312" width="6.85546875" style="84"/>
    <col min="13313" max="13313" width="28.7109375" style="84" customWidth="1"/>
    <col min="13314" max="13316" width="25.7109375" style="84" customWidth="1"/>
    <col min="13317" max="13568" width="6.85546875" style="84"/>
    <col min="13569" max="13569" width="28.7109375" style="84" customWidth="1"/>
    <col min="13570" max="13572" width="25.7109375" style="84" customWidth="1"/>
    <col min="13573" max="13824" width="6.85546875" style="84"/>
    <col min="13825" max="13825" width="28.7109375" style="84" customWidth="1"/>
    <col min="13826" max="13828" width="25.7109375" style="84" customWidth="1"/>
    <col min="13829" max="14080" width="6.85546875" style="84"/>
    <col min="14081" max="14081" width="28.7109375" style="84" customWidth="1"/>
    <col min="14082" max="14084" width="25.7109375" style="84" customWidth="1"/>
    <col min="14085" max="14336" width="6.85546875" style="84"/>
    <col min="14337" max="14337" width="28.7109375" style="84" customWidth="1"/>
    <col min="14338" max="14340" width="25.7109375" style="84" customWidth="1"/>
    <col min="14341" max="14592" width="6.85546875" style="84"/>
    <col min="14593" max="14593" width="28.7109375" style="84" customWidth="1"/>
    <col min="14594" max="14596" width="25.7109375" style="84" customWidth="1"/>
    <col min="14597" max="14848" width="6.85546875" style="84"/>
    <col min="14849" max="14849" width="28.7109375" style="84" customWidth="1"/>
    <col min="14850" max="14852" width="25.7109375" style="84" customWidth="1"/>
    <col min="14853" max="15104" width="6.85546875" style="84"/>
    <col min="15105" max="15105" width="28.7109375" style="84" customWidth="1"/>
    <col min="15106" max="15108" width="25.7109375" style="84" customWidth="1"/>
    <col min="15109" max="15360" width="6.85546875" style="84"/>
    <col min="15361" max="15361" width="28.7109375" style="84" customWidth="1"/>
    <col min="15362" max="15364" width="25.7109375" style="84" customWidth="1"/>
    <col min="15365" max="15616" width="6.85546875" style="84"/>
    <col min="15617" max="15617" width="28.7109375" style="84" customWidth="1"/>
    <col min="15618" max="15620" width="25.7109375" style="84" customWidth="1"/>
    <col min="15621" max="15872" width="6.85546875" style="84"/>
    <col min="15873" max="15873" width="28.7109375" style="84" customWidth="1"/>
    <col min="15874" max="15876" width="25.7109375" style="84" customWidth="1"/>
    <col min="15877" max="16128" width="6.85546875" style="84"/>
    <col min="16129" max="16129" width="28.7109375" style="84" customWidth="1"/>
    <col min="16130" max="16132" width="25.7109375" style="84" customWidth="1"/>
    <col min="16133" max="16384" width="6.85546875" style="84"/>
  </cols>
  <sheetData>
    <row r="1" spans="1:4" ht="12.75" customHeight="1">
      <c r="A1" s="261" t="s">
        <v>167</v>
      </c>
      <c r="B1" s="261"/>
      <c r="C1" s="261"/>
      <c r="D1" s="261"/>
    </row>
    <row r="2" spans="1:4" ht="12.75" customHeight="1">
      <c r="A2" s="261" t="s">
        <v>160</v>
      </c>
      <c r="B2" s="261"/>
      <c r="C2" s="261"/>
      <c r="D2" s="261"/>
    </row>
    <row r="3" spans="1:4" ht="12.75" customHeight="1">
      <c r="A3" s="261" t="s">
        <v>213</v>
      </c>
      <c r="B3" s="261"/>
      <c r="C3" s="261"/>
      <c r="D3" s="261"/>
    </row>
    <row r="4" spans="1:4" ht="12.75" customHeight="1">
      <c r="A4" s="261" t="s">
        <v>205</v>
      </c>
      <c r="B4" s="261"/>
      <c r="C4" s="261"/>
      <c r="D4" s="261"/>
    </row>
    <row r="5" spans="1:4" ht="12.75" customHeight="1">
      <c r="A5" s="261" t="s">
        <v>206</v>
      </c>
      <c r="B5" s="261"/>
      <c r="C5" s="261"/>
      <c r="D5" s="261"/>
    </row>
    <row r="7" spans="1:4" ht="39.75" customHeight="1">
      <c r="A7" s="85" t="s">
        <v>161</v>
      </c>
      <c r="B7" s="85" t="s">
        <v>207</v>
      </c>
      <c r="C7" s="85" t="s">
        <v>208</v>
      </c>
      <c r="D7" s="85" t="s">
        <v>209</v>
      </c>
    </row>
    <row r="8" spans="1:4">
      <c r="A8" s="86" t="s">
        <v>165</v>
      </c>
      <c r="B8" s="87" t="s">
        <v>210</v>
      </c>
      <c r="C8" s="87" t="s">
        <v>210</v>
      </c>
      <c r="D8" s="87" t="s">
        <v>210</v>
      </c>
    </row>
    <row r="9" spans="1:4">
      <c r="A9" s="86" t="s">
        <v>162</v>
      </c>
      <c r="B9" s="87" t="s">
        <v>210</v>
      </c>
      <c r="C9" s="87" t="s">
        <v>210</v>
      </c>
      <c r="D9" s="87" t="s">
        <v>210</v>
      </c>
    </row>
    <row r="10" spans="1:4">
      <c r="A10" s="86"/>
      <c r="B10" s="87" t="s">
        <v>210</v>
      </c>
      <c r="C10" s="87" t="s">
        <v>210</v>
      </c>
      <c r="D10" s="87" t="s">
        <v>210</v>
      </c>
    </row>
    <row r="11" spans="1:4">
      <c r="A11" s="87" t="s">
        <v>163</v>
      </c>
      <c r="B11" s="87" t="s">
        <v>210</v>
      </c>
      <c r="C11" s="87" t="s">
        <v>210</v>
      </c>
      <c r="D11" s="87" t="s">
        <v>210</v>
      </c>
    </row>
    <row r="12" spans="1:4">
      <c r="A12" s="87" t="s">
        <v>164</v>
      </c>
      <c r="B12" s="87" t="s">
        <v>210</v>
      </c>
      <c r="C12" s="87" t="s">
        <v>210</v>
      </c>
      <c r="D12" s="87" t="s">
        <v>210</v>
      </c>
    </row>
    <row r="13" spans="1:4">
      <c r="A13" s="87" t="s">
        <v>120</v>
      </c>
      <c r="B13" s="87" t="s">
        <v>210</v>
      </c>
      <c r="C13" s="87" t="s">
        <v>210</v>
      </c>
      <c r="D13" s="87" t="s">
        <v>210</v>
      </c>
    </row>
    <row r="16" spans="1:4" ht="12.75" customHeight="1">
      <c r="A16" s="260" t="s">
        <v>211</v>
      </c>
      <c r="B16" s="260"/>
      <c r="C16" s="260"/>
      <c r="D16" s="260"/>
    </row>
    <row r="17" spans="1:4" ht="12.75" customHeight="1">
      <c r="A17" s="260"/>
      <c r="B17" s="260"/>
      <c r="C17" s="260"/>
      <c r="D17" s="260"/>
    </row>
  </sheetData>
  <mergeCells count="6">
    <mergeCell ref="A16:D17"/>
    <mergeCell ref="A1:D1"/>
    <mergeCell ref="A2:D2"/>
    <mergeCell ref="A3:D3"/>
    <mergeCell ref="A4:D4"/>
    <mergeCell ref="A5:D5"/>
  </mergeCells>
  <pageMargins left="0.6" right="0.12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A22" sqref="A22"/>
    </sheetView>
  </sheetViews>
  <sheetFormatPr baseColWidth="10" defaultColWidth="6.85546875" defaultRowHeight="12.75" customHeight="1"/>
  <cols>
    <col min="1" max="1" width="35.7109375" style="84" customWidth="1"/>
    <col min="2" max="2" width="31.5703125" style="84" customWidth="1"/>
    <col min="3" max="3" width="24.140625" style="84" customWidth="1"/>
    <col min="4" max="4" width="12.7109375" style="84" customWidth="1"/>
    <col min="5" max="5" width="6.85546875" style="84"/>
    <col min="6" max="7" width="12.7109375" style="84" customWidth="1"/>
    <col min="8" max="256" width="6.85546875" style="84"/>
    <col min="257" max="257" width="35.7109375" style="84" customWidth="1"/>
    <col min="258" max="258" width="33.85546875" style="84" customWidth="1"/>
    <col min="259" max="259" width="32.7109375" style="84" customWidth="1"/>
    <col min="260" max="512" width="6.85546875" style="84"/>
    <col min="513" max="513" width="35.7109375" style="84" customWidth="1"/>
    <col min="514" max="514" width="33.85546875" style="84" customWidth="1"/>
    <col min="515" max="515" width="32.7109375" style="84" customWidth="1"/>
    <col min="516" max="768" width="6.85546875" style="84"/>
    <col min="769" max="769" width="35.7109375" style="84" customWidth="1"/>
    <col min="770" max="770" width="33.85546875" style="84" customWidth="1"/>
    <col min="771" max="771" width="32.7109375" style="84" customWidth="1"/>
    <col min="772" max="1024" width="6.85546875" style="84"/>
    <col min="1025" max="1025" width="35.7109375" style="84" customWidth="1"/>
    <col min="1026" max="1026" width="33.85546875" style="84" customWidth="1"/>
    <col min="1027" max="1027" width="32.7109375" style="84" customWidth="1"/>
    <col min="1028" max="1280" width="6.85546875" style="84"/>
    <col min="1281" max="1281" width="35.7109375" style="84" customWidth="1"/>
    <col min="1282" max="1282" width="33.85546875" style="84" customWidth="1"/>
    <col min="1283" max="1283" width="32.7109375" style="84" customWidth="1"/>
    <col min="1284" max="1536" width="6.85546875" style="84"/>
    <col min="1537" max="1537" width="35.7109375" style="84" customWidth="1"/>
    <col min="1538" max="1538" width="33.85546875" style="84" customWidth="1"/>
    <col min="1539" max="1539" width="32.7109375" style="84" customWidth="1"/>
    <col min="1540" max="1792" width="6.85546875" style="84"/>
    <col min="1793" max="1793" width="35.7109375" style="84" customWidth="1"/>
    <col min="1794" max="1794" width="33.85546875" style="84" customWidth="1"/>
    <col min="1795" max="1795" width="32.7109375" style="84" customWidth="1"/>
    <col min="1796" max="2048" width="6.85546875" style="84"/>
    <col min="2049" max="2049" width="35.7109375" style="84" customWidth="1"/>
    <col min="2050" max="2050" width="33.85546875" style="84" customWidth="1"/>
    <col min="2051" max="2051" width="32.7109375" style="84" customWidth="1"/>
    <col min="2052" max="2304" width="6.85546875" style="84"/>
    <col min="2305" max="2305" width="35.7109375" style="84" customWidth="1"/>
    <col min="2306" max="2306" width="33.85546875" style="84" customWidth="1"/>
    <col min="2307" max="2307" width="32.7109375" style="84" customWidth="1"/>
    <col min="2308" max="2560" width="6.85546875" style="84"/>
    <col min="2561" max="2561" width="35.7109375" style="84" customWidth="1"/>
    <col min="2562" max="2562" width="33.85546875" style="84" customWidth="1"/>
    <col min="2563" max="2563" width="32.7109375" style="84" customWidth="1"/>
    <col min="2564" max="2816" width="6.85546875" style="84"/>
    <col min="2817" max="2817" width="35.7109375" style="84" customWidth="1"/>
    <col min="2818" max="2818" width="33.85546875" style="84" customWidth="1"/>
    <col min="2819" max="2819" width="32.7109375" style="84" customWidth="1"/>
    <col min="2820" max="3072" width="6.85546875" style="84"/>
    <col min="3073" max="3073" width="35.7109375" style="84" customWidth="1"/>
    <col min="3074" max="3074" width="33.85546875" style="84" customWidth="1"/>
    <col min="3075" max="3075" width="32.7109375" style="84" customWidth="1"/>
    <col min="3076" max="3328" width="6.85546875" style="84"/>
    <col min="3329" max="3329" width="35.7109375" style="84" customWidth="1"/>
    <col min="3330" max="3330" width="33.85546875" style="84" customWidth="1"/>
    <col min="3331" max="3331" width="32.7109375" style="84" customWidth="1"/>
    <col min="3332" max="3584" width="6.85546875" style="84"/>
    <col min="3585" max="3585" width="35.7109375" style="84" customWidth="1"/>
    <col min="3586" max="3586" width="33.85546875" style="84" customWidth="1"/>
    <col min="3587" max="3587" width="32.7109375" style="84" customWidth="1"/>
    <col min="3588" max="3840" width="6.85546875" style="84"/>
    <col min="3841" max="3841" width="35.7109375" style="84" customWidth="1"/>
    <col min="3842" max="3842" width="33.85546875" style="84" customWidth="1"/>
    <col min="3843" max="3843" width="32.7109375" style="84" customWidth="1"/>
    <col min="3844" max="4096" width="6.85546875" style="84"/>
    <col min="4097" max="4097" width="35.7109375" style="84" customWidth="1"/>
    <col min="4098" max="4098" width="33.85546875" style="84" customWidth="1"/>
    <col min="4099" max="4099" width="32.7109375" style="84" customWidth="1"/>
    <col min="4100" max="4352" width="6.85546875" style="84"/>
    <col min="4353" max="4353" width="35.7109375" style="84" customWidth="1"/>
    <col min="4354" max="4354" width="33.85546875" style="84" customWidth="1"/>
    <col min="4355" max="4355" width="32.7109375" style="84" customWidth="1"/>
    <col min="4356" max="4608" width="6.85546875" style="84"/>
    <col min="4609" max="4609" width="35.7109375" style="84" customWidth="1"/>
    <col min="4610" max="4610" width="33.85546875" style="84" customWidth="1"/>
    <col min="4611" max="4611" width="32.7109375" style="84" customWidth="1"/>
    <col min="4612" max="4864" width="6.85546875" style="84"/>
    <col min="4865" max="4865" width="35.7109375" style="84" customWidth="1"/>
    <col min="4866" max="4866" width="33.85546875" style="84" customWidth="1"/>
    <col min="4867" max="4867" width="32.7109375" style="84" customWidth="1"/>
    <col min="4868" max="5120" width="6.85546875" style="84"/>
    <col min="5121" max="5121" width="35.7109375" style="84" customWidth="1"/>
    <col min="5122" max="5122" width="33.85546875" style="84" customWidth="1"/>
    <col min="5123" max="5123" width="32.7109375" style="84" customWidth="1"/>
    <col min="5124" max="5376" width="6.85546875" style="84"/>
    <col min="5377" max="5377" width="35.7109375" style="84" customWidth="1"/>
    <col min="5378" max="5378" width="33.85546875" style="84" customWidth="1"/>
    <col min="5379" max="5379" width="32.7109375" style="84" customWidth="1"/>
    <col min="5380" max="5632" width="6.85546875" style="84"/>
    <col min="5633" max="5633" width="35.7109375" style="84" customWidth="1"/>
    <col min="5634" max="5634" width="33.85546875" style="84" customWidth="1"/>
    <col min="5635" max="5635" width="32.7109375" style="84" customWidth="1"/>
    <col min="5636" max="5888" width="6.85546875" style="84"/>
    <col min="5889" max="5889" width="35.7109375" style="84" customWidth="1"/>
    <col min="5890" max="5890" width="33.85546875" style="84" customWidth="1"/>
    <col min="5891" max="5891" width="32.7109375" style="84" customWidth="1"/>
    <col min="5892" max="6144" width="6.85546875" style="84"/>
    <col min="6145" max="6145" width="35.7109375" style="84" customWidth="1"/>
    <col min="6146" max="6146" width="33.85546875" style="84" customWidth="1"/>
    <col min="6147" max="6147" width="32.7109375" style="84" customWidth="1"/>
    <col min="6148" max="6400" width="6.85546875" style="84"/>
    <col min="6401" max="6401" width="35.7109375" style="84" customWidth="1"/>
    <col min="6402" max="6402" width="33.85546875" style="84" customWidth="1"/>
    <col min="6403" max="6403" width="32.7109375" style="84" customWidth="1"/>
    <col min="6404" max="6656" width="6.85546875" style="84"/>
    <col min="6657" max="6657" width="35.7109375" style="84" customWidth="1"/>
    <col min="6658" max="6658" width="33.85546875" style="84" customWidth="1"/>
    <col min="6659" max="6659" width="32.7109375" style="84" customWidth="1"/>
    <col min="6660" max="6912" width="6.85546875" style="84"/>
    <col min="6913" max="6913" width="35.7109375" style="84" customWidth="1"/>
    <col min="6914" max="6914" width="33.85546875" style="84" customWidth="1"/>
    <col min="6915" max="6915" width="32.7109375" style="84" customWidth="1"/>
    <col min="6916" max="7168" width="6.85546875" style="84"/>
    <col min="7169" max="7169" width="35.7109375" style="84" customWidth="1"/>
    <col min="7170" max="7170" width="33.85546875" style="84" customWidth="1"/>
    <col min="7171" max="7171" width="32.7109375" style="84" customWidth="1"/>
    <col min="7172" max="7424" width="6.85546875" style="84"/>
    <col min="7425" max="7425" width="35.7109375" style="84" customWidth="1"/>
    <col min="7426" max="7426" width="33.85546875" style="84" customWidth="1"/>
    <col min="7427" max="7427" width="32.7109375" style="84" customWidth="1"/>
    <col min="7428" max="7680" width="6.85546875" style="84"/>
    <col min="7681" max="7681" width="35.7109375" style="84" customWidth="1"/>
    <col min="7682" max="7682" width="33.85546875" style="84" customWidth="1"/>
    <col min="7683" max="7683" width="32.7109375" style="84" customWidth="1"/>
    <col min="7684" max="7936" width="6.85546875" style="84"/>
    <col min="7937" max="7937" width="35.7109375" style="84" customWidth="1"/>
    <col min="7938" max="7938" width="33.85546875" style="84" customWidth="1"/>
    <col min="7939" max="7939" width="32.7109375" style="84" customWidth="1"/>
    <col min="7940" max="8192" width="6.85546875" style="84"/>
    <col min="8193" max="8193" width="35.7109375" style="84" customWidth="1"/>
    <col min="8194" max="8194" width="33.85546875" style="84" customWidth="1"/>
    <col min="8195" max="8195" width="32.7109375" style="84" customWidth="1"/>
    <col min="8196" max="8448" width="6.85546875" style="84"/>
    <col min="8449" max="8449" width="35.7109375" style="84" customWidth="1"/>
    <col min="8450" max="8450" width="33.85546875" style="84" customWidth="1"/>
    <col min="8451" max="8451" width="32.7109375" style="84" customWidth="1"/>
    <col min="8452" max="8704" width="6.85546875" style="84"/>
    <col min="8705" max="8705" width="35.7109375" style="84" customWidth="1"/>
    <col min="8706" max="8706" width="33.85546875" style="84" customWidth="1"/>
    <col min="8707" max="8707" width="32.7109375" style="84" customWidth="1"/>
    <col min="8708" max="8960" width="6.85546875" style="84"/>
    <col min="8961" max="8961" width="35.7109375" style="84" customWidth="1"/>
    <col min="8962" max="8962" width="33.85546875" style="84" customWidth="1"/>
    <col min="8963" max="8963" width="32.7109375" style="84" customWidth="1"/>
    <col min="8964" max="9216" width="6.85546875" style="84"/>
    <col min="9217" max="9217" width="35.7109375" style="84" customWidth="1"/>
    <col min="9218" max="9218" width="33.85546875" style="84" customWidth="1"/>
    <col min="9219" max="9219" width="32.7109375" style="84" customWidth="1"/>
    <col min="9220" max="9472" width="6.85546875" style="84"/>
    <col min="9473" max="9473" width="35.7109375" style="84" customWidth="1"/>
    <col min="9474" max="9474" width="33.85546875" style="84" customWidth="1"/>
    <col min="9475" max="9475" width="32.7109375" style="84" customWidth="1"/>
    <col min="9476" max="9728" width="6.85546875" style="84"/>
    <col min="9729" max="9729" width="35.7109375" style="84" customWidth="1"/>
    <col min="9730" max="9730" width="33.85546875" style="84" customWidth="1"/>
    <col min="9731" max="9731" width="32.7109375" style="84" customWidth="1"/>
    <col min="9732" max="9984" width="6.85546875" style="84"/>
    <col min="9985" max="9985" width="35.7109375" style="84" customWidth="1"/>
    <col min="9986" max="9986" width="33.85546875" style="84" customWidth="1"/>
    <col min="9987" max="9987" width="32.7109375" style="84" customWidth="1"/>
    <col min="9988" max="10240" width="6.85546875" style="84"/>
    <col min="10241" max="10241" width="35.7109375" style="84" customWidth="1"/>
    <col min="10242" max="10242" width="33.85546875" style="84" customWidth="1"/>
    <col min="10243" max="10243" width="32.7109375" style="84" customWidth="1"/>
    <col min="10244" max="10496" width="6.85546875" style="84"/>
    <col min="10497" max="10497" width="35.7109375" style="84" customWidth="1"/>
    <col min="10498" max="10498" width="33.85546875" style="84" customWidth="1"/>
    <col min="10499" max="10499" width="32.7109375" style="84" customWidth="1"/>
    <col min="10500" max="10752" width="6.85546875" style="84"/>
    <col min="10753" max="10753" width="35.7109375" style="84" customWidth="1"/>
    <col min="10754" max="10754" width="33.85546875" style="84" customWidth="1"/>
    <col min="10755" max="10755" width="32.7109375" style="84" customWidth="1"/>
    <col min="10756" max="11008" width="6.85546875" style="84"/>
    <col min="11009" max="11009" width="35.7109375" style="84" customWidth="1"/>
    <col min="11010" max="11010" width="33.85546875" style="84" customWidth="1"/>
    <col min="11011" max="11011" width="32.7109375" style="84" customWidth="1"/>
    <col min="11012" max="11264" width="6.85546875" style="84"/>
    <col min="11265" max="11265" width="35.7109375" style="84" customWidth="1"/>
    <col min="11266" max="11266" width="33.85546875" style="84" customWidth="1"/>
    <col min="11267" max="11267" width="32.7109375" style="84" customWidth="1"/>
    <col min="11268" max="11520" width="6.85546875" style="84"/>
    <col min="11521" max="11521" width="35.7109375" style="84" customWidth="1"/>
    <col min="11522" max="11522" width="33.85546875" style="84" customWidth="1"/>
    <col min="11523" max="11523" width="32.7109375" style="84" customWidth="1"/>
    <col min="11524" max="11776" width="6.85546875" style="84"/>
    <col min="11777" max="11777" width="35.7109375" style="84" customWidth="1"/>
    <col min="11778" max="11778" width="33.85546875" style="84" customWidth="1"/>
    <col min="11779" max="11779" width="32.7109375" style="84" customWidth="1"/>
    <col min="11780" max="12032" width="6.85546875" style="84"/>
    <col min="12033" max="12033" width="35.7109375" style="84" customWidth="1"/>
    <col min="12034" max="12034" width="33.85546875" style="84" customWidth="1"/>
    <col min="12035" max="12035" width="32.7109375" style="84" customWidth="1"/>
    <col min="12036" max="12288" width="6.85546875" style="84"/>
    <col min="12289" max="12289" width="35.7109375" style="84" customWidth="1"/>
    <col min="12290" max="12290" width="33.85546875" style="84" customWidth="1"/>
    <col min="12291" max="12291" width="32.7109375" style="84" customWidth="1"/>
    <col min="12292" max="12544" width="6.85546875" style="84"/>
    <col min="12545" max="12545" width="35.7109375" style="84" customWidth="1"/>
    <col min="12546" max="12546" width="33.85546875" style="84" customWidth="1"/>
    <col min="12547" max="12547" width="32.7109375" style="84" customWidth="1"/>
    <col min="12548" max="12800" width="6.85546875" style="84"/>
    <col min="12801" max="12801" width="35.7109375" style="84" customWidth="1"/>
    <col min="12802" max="12802" width="33.85546875" style="84" customWidth="1"/>
    <col min="12803" max="12803" width="32.7109375" style="84" customWidth="1"/>
    <col min="12804" max="13056" width="6.85546875" style="84"/>
    <col min="13057" max="13057" width="35.7109375" style="84" customWidth="1"/>
    <col min="13058" max="13058" width="33.85546875" style="84" customWidth="1"/>
    <col min="13059" max="13059" width="32.7109375" style="84" customWidth="1"/>
    <col min="13060" max="13312" width="6.85546875" style="84"/>
    <col min="13313" max="13313" width="35.7109375" style="84" customWidth="1"/>
    <col min="13314" max="13314" width="33.85546875" style="84" customWidth="1"/>
    <col min="13315" max="13315" width="32.7109375" style="84" customWidth="1"/>
    <col min="13316" max="13568" width="6.85546875" style="84"/>
    <col min="13569" max="13569" width="35.7109375" style="84" customWidth="1"/>
    <col min="13570" max="13570" width="33.85546875" style="84" customWidth="1"/>
    <col min="13571" max="13571" width="32.7109375" style="84" customWidth="1"/>
    <col min="13572" max="13824" width="6.85546875" style="84"/>
    <col min="13825" max="13825" width="35.7109375" style="84" customWidth="1"/>
    <col min="13826" max="13826" width="33.85546875" style="84" customWidth="1"/>
    <col min="13827" max="13827" width="32.7109375" style="84" customWidth="1"/>
    <col min="13828" max="14080" width="6.85546875" style="84"/>
    <col min="14081" max="14081" width="35.7109375" style="84" customWidth="1"/>
    <col min="14082" max="14082" width="33.85546875" style="84" customWidth="1"/>
    <col min="14083" max="14083" width="32.7109375" style="84" customWidth="1"/>
    <col min="14084" max="14336" width="6.85546875" style="84"/>
    <col min="14337" max="14337" width="35.7109375" style="84" customWidth="1"/>
    <col min="14338" max="14338" width="33.85546875" style="84" customWidth="1"/>
    <col min="14339" max="14339" width="32.7109375" style="84" customWidth="1"/>
    <col min="14340" max="14592" width="6.85546875" style="84"/>
    <col min="14593" max="14593" width="35.7109375" style="84" customWidth="1"/>
    <col min="14594" max="14594" width="33.85546875" style="84" customWidth="1"/>
    <col min="14595" max="14595" width="32.7109375" style="84" customWidth="1"/>
    <col min="14596" max="14848" width="6.85546875" style="84"/>
    <col min="14849" max="14849" width="35.7109375" style="84" customWidth="1"/>
    <col min="14850" max="14850" width="33.85546875" style="84" customWidth="1"/>
    <col min="14851" max="14851" width="32.7109375" style="84" customWidth="1"/>
    <col min="14852" max="15104" width="6.85546875" style="84"/>
    <col min="15105" max="15105" width="35.7109375" style="84" customWidth="1"/>
    <col min="15106" max="15106" width="33.85546875" style="84" customWidth="1"/>
    <col min="15107" max="15107" width="32.7109375" style="84" customWidth="1"/>
    <col min="15108" max="15360" width="6.85546875" style="84"/>
    <col min="15361" max="15361" width="35.7109375" style="84" customWidth="1"/>
    <col min="15362" max="15362" width="33.85546875" style="84" customWidth="1"/>
    <col min="15363" max="15363" width="32.7109375" style="84" customWidth="1"/>
    <col min="15364" max="15616" width="6.85546875" style="84"/>
    <col min="15617" max="15617" width="35.7109375" style="84" customWidth="1"/>
    <col min="15618" max="15618" width="33.85546875" style="84" customWidth="1"/>
    <col min="15619" max="15619" width="32.7109375" style="84" customWidth="1"/>
    <col min="15620" max="15872" width="6.85546875" style="84"/>
    <col min="15873" max="15873" width="35.7109375" style="84" customWidth="1"/>
    <col min="15874" max="15874" width="33.85546875" style="84" customWidth="1"/>
    <col min="15875" max="15875" width="32.7109375" style="84" customWidth="1"/>
    <col min="15876" max="16128" width="6.85546875" style="84"/>
    <col min="16129" max="16129" width="35.7109375" style="84" customWidth="1"/>
    <col min="16130" max="16130" width="33.85546875" style="84" customWidth="1"/>
    <col min="16131" max="16131" width="32.7109375" style="84" customWidth="1"/>
    <col min="16132" max="16384" width="6.85546875" style="84"/>
  </cols>
  <sheetData>
    <row r="1" spans="1:8" ht="12.75" customHeight="1">
      <c r="A1" s="261" t="s">
        <v>167</v>
      </c>
      <c r="B1" s="261"/>
      <c r="C1" s="261"/>
      <c r="D1" s="88"/>
    </row>
    <row r="2" spans="1:8" ht="12.75" customHeight="1">
      <c r="A2" s="261" t="s">
        <v>212</v>
      </c>
      <c r="B2" s="261"/>
      <c r="C2" s="261"/>
    </row>
    <row r="3" spans="1:8" ht="12.75" customHeight="1">
      <c r="A3" s="261" t="s">
        <v>213</v>
      </c>
      <c r="B3" s="261"/>
      <c r="C3" s="261"/>
    </row>
    <row r="4" spans="1:8" ht="12.75" customHeight="1">
      <c r="A4" s="261" t="s">
        <v>205</v>
      </c>
      <c r="B4" s="261"/>
      <c r="C4" s="261"/>
    </row>
    <row r="5" spans="1:8" ht="12.75" customHeight="1">
      <c r="A5" s="261" t="s">
        <v>206</v>
      </c>
      <c r="B5" s="261"/>
      <c r="C5" s="261"/>
    </row>
    <row r="7" spans="1:8">
      <c r="A7" s="89" t="s">
        <v>161</v>
      </c>
      <c r="B7" s="89" t="s">
        <v>8</v>
      </c>
      <c r="C7" s="89" t="s">
        <v>9</v>
      </c>
    </row>
    <row r="8" spans="1:8">
      <c r="A8" s="90" t="s">
        <v>165</v>
      </c>
      <c r="B8" s="91" t="s">
        <v>210</v>
      </c>
      <c r="C8" s="91" t="s">
        <v>210</v>
      </c>
    </row>
    <row r="9" spans="1:8">
      <c r="A9" s="90" t="s">
        <v>162</v>
      </c>
      <c r="B9" s="91" t="s">
        <v>210</v>
      </c>
      <c r="C9" s="91" t="s">
        <v>210</v>
      </c>
    </row>
    <row r="10" spans="1:8">
      <c r="A10" s="90" t="s">
        <v>163</v>
      </c>
      <c r="B10" s="91" t="s">
        <v>210</v>
      </c>
      <c r="C10" s="91" t="s">
        <v>210</v>
      </c>
    </row>
    <row r="11" spans="1:8">
      <c r="A11" s="90" t="s">
        <v>164</v>
      </c>
      <c r="B11" s="91" t="s">
        <v>210</v>
      </c>
      <c r="C11" s="91" t="s">
        <v>210</v>
      </c>
    </row>
    <row r="12" spans="1:8">
      <c r="A12" s="87" t="s">
        <v>120</v>
      </c>
      <c r="B12" s="91" t="s">
        <v>210</v>
      </c>
      <c r="C12" s="91" t="s">
        <v>210</v>
      </c>
    </row>
    <row r="13" spans="1:8">
      <c r="A13" s="88"/>
      <c r="B13" s="92"/>
      <c r="C13" s="92"/>
    </row>
    <row r="14" spans="1:8">
      <c r="A14" s="88"/>
      <c r="B14" s="92"/>
      <c r="C14" s="92"/>
    </row>
    <row r="16" spans="1:8" ht="25.5" customHeight="1">
      <c r="A16" s="260" t="s">
        <v>211</v>
      </c>
      <c r="B16" s="260"/>
      <c r="C16" s="260"/>
      <c r="F16" s="93"/>
      <c r="H16" s="93"/>
    </row>
  </sheetData>
  <mergeCells count="6">
    <mergeCell ref="A16:C16"/>
    <mergeCell ref="A1:C1"/>
    <mergeCell ref="A2:C2"/>
    <mergeCell ref="A3:C3"/>
    <mergeCell ref="A4:C4"/>
    <mergeCell ref="A5:C5"/>
  </mergeCells>
  <pageMargins left="0.7" right="0.28000000000000003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Anal de Ing</vt:lpstr>
      <vt:lpstr>Clasific Admtva</vt:lpstr>
      <vt:lpstr>Clasific Económica</vt:lpstr>
      <vt:lpstr>Clasific por Obj del Gto</vt:lpstr>
      <vt:lpstr>Clasific Funcional</vt:lpstr>
      <vt:lpstr>Gtos por Cat  Programatica</vt:lpstr>
      <vt:lpstr>ENDEUD NETO</vt:lpstr>
      <vt:lpstr>INT DE LA DEUDA</vt:lpstr>
      <vt:lpstr>'ENDEUD NETO'!Área_de_impresión</vt:lpstr>
      <vt:lpstr>'Gtos por Cat  Programatica'!Área_de_impresión</vt:lpstr>
      <vt:lpstr>'INT DE LA DEUDA'!Área_de_impresión</vt:lpstr>
      <vt:lpstr>'Clasific Funcional'!Títulos_a_imprimir</vt:lpstr>
      <vt:lpstr>'Clasific por Obj del Gto'!Títulos_a_imprimir</vt:lpstr>
      <vt:lpstr>'Gtos por Cat  Programatica'!Títulos_a_imprimir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SANDRA-ASEY</dc:creator>
  <cp:lastModifiedBy>Carlos Morcillo</cp:lastModifiedBy>
  <cp:lastPrinted>2016-07-16T00:43:40Z</cp:lastPrinted>
  <dcterms:created xsi:type="dcterms:W3CDTF">2015-01-21T00:27:56Z</dcterms:created>
  <dcterms:modified xsi:type="dcterms:W3CDTF">2017-04-04T23:16:43Z</dcterms:modified>
</cp:coreProperties>
</file>